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10. Respuesta a Obs a DTPM/Respuesta Observaciones B07/"/>
    </mc:Choice>
  </mc:AlternateContent>
  <xr:revisionPtr revIDLastSave="353" documentId="8_{4D27AA08-E3A8-4D8A-89B4-EA0A952123EF}" xr6:coauthVersionLast="47" xr6:coauthVersionMax="47" xr10:uidLastSave="{C2645F7C-18D9-4847-AB24-AB5575EF9B45}"/>
  <bookViews>
    <workbookView xWindow="42855" yWindow="1065" windowWidth="14340" windowHeight="14235" tabRatio="912" xr2:uid="{CAB77FD6-9A28-4E0A-A940-9BCEFF7722D4}"/>
  </bookViews>
  <sheets>
    <sheet name="1" sheetId="30" r:id="rId1"/>
    <sheet name="3" sheetId="2" r:id="rId2"/>
    <sheet name="4" sheetId="15" r:id="rId3"/>
    <sheet name="5" sheetId="31" r:id="rId4"/>
    <sheet name="6" sheetId="7" r:id="rId5"/>
    <sheet name="7" sheetId="1" r:id="rId6"/>
    <sheet name="8" sheetId="25" r:id="rId7"/>
    <sheet name="9" sheetId="36" r:id="rId8"/>
    <sheet name="10" sheetId="6" r:id="rId9"/>
    <sheet name="11" sheetId="8" r:id="rId10"/>
    <sheet name="12" sheetId="14" r:id="rId11"/>
    <sheet name="13" sheetId="26" r:id="rId12"/>
    <sheet name="14" sheetId="27" r:id="rId13"/>
    <sheet name="15" sheetId="33" r:id="rId14"/>
    <sheet name="16" sheetId="34" r:id="rId15"/>
    <sheet name="17" sheetId="10" r:id="rId16"/>
    <sheet name="18-19" sheetId="11" r:id="rId17"/>
    <sheet name="20" sheetId="12" r:id="rId18"/>
    <sheet name="21" sheetId="13" r:id="rId19"/>
    <sheet name="22" sheetId="9" r:id="rId20"/>
    <sheet name="23" sheetId="22" r:id="rId21"/>
    <sheet name="24" sheetId="35" r:id="rId2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4" i="6" l="1"/>
  <c r="J24" i="6"/>
  <c r="I24" i="6"/>
  <c r="H24" i="6"/>
  <c r="G24" i="6"/>
  <c r="F24" i="6"/>
  <c r="E24" i="6"/>
  <c r="K23" i="6"/>
  <c r="J23" i="6"/>
  <c r="I23" i="6"/>
  <c r="H23" i="6"/>
  <c r="G23" i="6"/>
  <c r="F23" i="6"/>
  <c r="E23" i="6"/>
  <c r="K13" i="6"/>
  <c r="J13" i="6"/>
  <c r="I13" i="6"/>
  <c r="H13" i="6"/>
  <c r="G13" i="6"/>
  <c r="F13" i="6"/>
  <c r="E13" i="6"/>
  <c r="K12" i="6"/>
  <c r="J12" i="6"/>
  <c r="I12" i="6"/>
  <c r="H12" i="6"/>
  <c r="G12" i="6"/>
  <c r="F12" i="6"/>
  <c r="E12" i="6"/>
  <c r="F20" i="25"/>
  <c r="F18" i="1"/>
  <c r="K35" i="6" l="1"/>
  <c r="J35" i="6"/>
  <c r="I35" i="6"/>
  <c r="H35" i="6"/>
  <c r="G35" i="6"/>
  <c r="F35" i="6"/>
  <c r="E35" i="6"/>
  <c r="K34" i="6"/>
  <c r="J34" i="6"/>
  <c r="I34" i="6"/>
  <c r="H34" i="6"/>
  <c r="G34" i="6"/>
  <c r="F34" i="6"/>
  <c r="E34" i="6"/>
  <c r="K25" i="25"/>
  <c r="J25" i="25"/>
  <c r="I25" i="25"/>
  <c r="H25" i="25"/>
  <c r="G25" i="25"/>
  <c r="F25" i="25"/>
  <c r="E25" i="25"/>
  <c r="K24" i="25"/>
  <c r="J24" i="25"/>
  <c r="I24" i="25"/>
  <c r="H24" i="25"/>
  <c r="G24" i="25"/>
  <c r="F24" i="25"/>
  <c r="E24" i="25"/>
  <c r="K23" i="1"/>
  <c r="J23" i="1"/>
  <c r="I23" i="1"/>
  <c r="H23" i="1"/>
  <c r="G23" i="1"/>
  <c r="F23" i="1"/>
  <c r="E23" i="1"/>
  <c r="K22" i="1"/>
  <c r="J22" i="1"/>
  <c r="I22" i="1"/>
  <c r="H22" i="1"/>
  <c r="G22" i="1"/>
  <c r="F22" i="1"/>
  <c r="E22" i="1"/>
  <c r="E20" i="2"/>
  <c r="F11" i="2"/>
  <c r="E11" i="2"/>
  <c r="F10" i="2"/>
  <c r="E10" i="2"/>
  <c r="I11" i="25"/>
  <c r="J11" i="25"/>
  <c r="B14" i="12"/>
  <c r="C14" i="12"/>
  <c r="D14" i="12"/>
  <c r="E14" i="12"/>
  <c r="F14" i="12"/>
  <c r="G14" i="12"/>
  <c r="H14" i="12"/>
  <c r="I14" i="12"/>
  <c r="J14" i="12"/>
  <c r="K14" i="12"/>
  <c r="L14" i="12"/>
  <c r="M14" i="12"/>
  <c r="N14" i="12"/>
  <c r="O14" i="12"/>
  <c r="G11" i="25"/>
  <c r="E11" i="25"/>
  <c r="K12" i="25"/>
  <c r="J12" i="25"/>
  <c r="I12" i="25"/>
  <c r="H12" i="25"/>
  <c r="G12" i="25"/>
  <c r="F12" i="25"/>
  <c r="E12" i="25"/>
  <c r="K11" i="25"/>
  <c r="H11" i="25"/>
  <c r="F11" i="25"/>
  <c r="K11" i="1"/>
  <c r="I11" i="1"/>
  <c r="H11" i="1"/>
  <c r="G11" i="1"/>
  <c r="F11" i="1"/>
  <c r="E11" i="1"/>
  <c r="K12" i="1"/>
  <c r="J12" i="1"/>
  <c r="I12" i="1"/>
  <c r="H12" i="1"/>
  <c r="G12" i="1"/>
  <c r="F12" i="1"/>
  <c r="E12" i="1"/>
  <c r="J11" i="1"/>
  <c r="C21" i="2"/>
  <c r="C22" i="2"/>
  <c r="C20" i="2"/>
  <c r="D11" i="2"/>
  <c r="C11" i="2"/>
  <c r="D10" i="2"/>
  <c r="C10" i="2"/>
  <c r="E4" i="35"/>
  <c r="C6" i="7"/>
  <c r="D6" i="7"/>
  <c r="E6" i="7"/>
  <c r="F6" i="7"/>
  <c r="F44" i="11"/>
  <c r="E44" i="11"/>
  <c r="D44" i="11"/>
  <c r="C44" i="11"/>
  <c r="B44" i="11"/>
  <c r="A44" i="11"/>
  <c r="I22" i="11"/>
  <c r="H22" i="11"/>
  <c r="G22" i="11"/>
  <c r="F22" i="11"/>
  <c r="E22" i="11"/>
  <c r="D22" i="11"/>
  <c r="J17" i="11"/>
  <c r="K17" i="11" s="1"/>
  <c r="K16" i="11"/>
  <c r="J16" i="11"/>
  <c r="J15" i="11"/>
  <c r="K15" i="11" s="1"/>
  <c r="J14" i="11"/>
  <c r="K14" i="11" s="1"/>
  <c r="J13" i="11"/>
  <c r="K13" i="11" s="1"/>
  <c r="J12" i="11"/>
  <c r="K12" i="11" s="1"/>
  <c r="J11" i="11"/>
  <c r="K11" i="11" s="1"/>
  <c r="J10" i="11"/>
  <c r="K10" i="11" s="1"/>
  <c r="J9" i="11"/>
  <c r="K9" i="11" s="1"/>
  <c r="J8" i="11"/>
  <c r="K8" i="11" s="1"/>
  <c r="J7" i="11"/>
  <c r="K7" i="11" s="1"/>
  <c r="J6" i="11"/>
  <c r="K6" i="11" s="1"/>
  <c r="J5" i="11"/>
  <c r="J4" i="11"/>
  <c r="K4" i="11" s="1"/>
  <c r="J22" i="11" l="1"/>
  <c r="H44" i="11"/>
  <c r="K5" i="11"/>
  <c r="K22" i="11" s="1"/>
  <c r="G44" i="11"/>
</calcChain>
</file>

<file path=xl/sharedStrings.xml><?xml version="1.0" encoding="utf-8"?>
<sst xmlns="http://schemas.openxmlformats.org/spreadsheetml/2006/main" count="663" uniqueCount="239">
  <si>
    <t>Tabla 1: Servicios a modificar y tipo de modificación incluido en la propuesta.</t>
  </si>
  <si>
    <t>Código TS</t>
  </si>
  <si>
    <t>Código Usuario</t>
  </si>
  <si>
    <t>Tipo de modificación</t>
  </si>
  <si>
    <t>B07</t>
  </si>
  <si>
    <t>Extensión de Trazado</t>
  </si>
  <si>
    <t>807y</t>
  </si>
  <si>
    <t>Tabla 3: Distancia y kilómetros comerciales situación actual y propuesta</t>
  </si>
  <si>
    <t>Escenario</t>
  </si>
  <si>
    <t>807 - B07</t>
  </si>
  <si>
    <t>807y - B07</t>
  </si>
  <si>
    <t>Ida</t>
  </si>
  <si>
    <t>Ret</t>
  </si>
  <si>
    <t>Actual</t>
  </si>
  <si>
    <t>Distancia Máxima base (Km)</t>
  </si>
  <si>
    <t>Distancia Máxima integrada (Km)</t>
  </si>
  <si>
    <t>Propuesta</t>
  </si>
  <si>
    <t>Delta %</t>
  </si>
  <si>
    <t>Kilómetros Comerciales DLN</t>
  </si>
  <si>
    <t>Kilómetros Comerciales SAB</t>
  </si>
  <si>
    <t>Kilómetros Comerciales DOM</t>
  </si>
  <si>
    <t>Propuesto</t>
  </si>
  <si>
    <t>Tabla 4: Nuevos puntos de paradas a crear en el sistema</t>
  </si>
  <si>
    <t>ID</t>
  </si>
  <si>
    <t>X</t>
  </si>
  <si>
    <t>y</t>
  </si>
  <si>
    <t>Eje</t>
  </si>
  <si>
    <t>Desde</t>
  </si>
  <si>
    <t>Hacia</t>
  </si>
  <si>
    <t>Servicios- Sentido Nueva Parada</t>
  </si>
  <si>
    <t>Pdte, Eduardo Frei Montalva</t>
  </si>
  <si>
    <t>Cañaveral</t>
  </si>
  <si>
    <t>La Montaña</t>
  </si>
  <si>
    <t>B07I</t>
  </si>
  <si>
    <t>Bayona</t>
  </si>
  <si>
    <t>Coquimbo</t>
  </si>
  <si>
    <t>Tabla 5: Paradas modificadas por inclusión, eliminación, o cambio de nombre, horario o letrero de cortesía de servicios</t>
  </si>
  <si>
    <t>Código Usuarios Parada</t>
  </si>
  <si>
    <t>Tipo de Modificación</t>
  </si>
  <si>
    <t>Sentido</t>
  </si>
  <si>
    <t>Es Zona Paga/Zona Paga Mixta</t>
  </si>
  <si>
    <t>¿Es unto de medición IP?</t>
  </si>
  <si>
    <t>¿Elimina último servicio de parada?</t>
  </si>
  <si>
    <t>PB1733</t>
  </si>
  <si>
    <t>Agrega  Servicio</t>
  </si>
  <si>
    <t>No</t>
  </si>
  <si>
    <t>PB1593</t>
  </si>
  <si>
    <t>PB1592</t>
  </si>
  <si>
    <t>PB1594</t>
  </si>
  <si>
    <t>PB2208</t>
  </si>
  <si>
    <t>PB2186</t>
  </si>
  <si>
    <t>PB2185</t>
  </si>
  <si>
    <t>PB2207</t>
  </si>
  <si>
    <t>PB1007</t>
  </si>
  <si>
    <t>PB1008</t>
  </si>
  <si>
    <t>PB1009</t>
  </si>
  <si>
    <t>PB1010</t>
  </si>
  <si>
    <t>Tabla 6: Resumen modificación de paradas</t>
  </si>
  <si>
    <t>Paradas vigente eliminadas</t>
  </si>
  <si>
    <t>Paradas vigentes agregadas</t>
  </si>
  <si>
    <t>Paradas vigentes modificadas por otros motivos</t>
  </si>
  <si>
    <t>Nuevos puntos de parada</t>
  </si>
  <si>
    <t>Total</t>
  </si>
  <si>
    <t>Tabla 7: Frecuencias máximas por macroperiodo del día Laboral (buses/hora) en situación actual y propuesta</t>
  </si>
  <si>
    <t>Propuesta 1: Aumento de Oferta</t>
  </si>
  <si>
    <t>Laboral</t>
  </si>
  <si>
    <t>NOCTURNO</t>
  </si>
  <si>
    <t>MAÑANA</t>
  </si>
  <si>
    <t>VALLE 1</t>
  </si>
  <si>
    <t>MEDIO DÍA</t>
  </si>
  <si>
    <t>VALLE 2</t>
  </si>
  <si>
    <t>TARDE</t>
  </si>
  <si>
    <t>TRANSICIÓN</t>
  </si>
  <si>
    <t>Delta</t>
  </si>
  <si>
    <t>Tabla 8: Capacidades máximas por macroperiodo del día Laboral (capacidades/hora) en situación actual y propuesta</t>
  </si>
  <si>
    <t>Tabla 9: Tipo de bus a utilizar en servicio modificado</t>
  </si>
  <si>
    <t>Tipo de bus</t>
  </si>
  <si>
    <t>Tabla 10: Flota máxima requerida (Buses) por macroperiodo del día Laboral en situación actual y propuesta</t>
  </si>
  <si>
    <t>Propuesta 2: Sin aumento de oferta</t>
  </si>
  <si>
    <t>Tabla 11: ITE situación actual por servicio</t>
  </si>
  <si>
    <t>Indicador</t>
  </si>
  <si>
    <t>Mañana</t>
  </si>
  <si>
    <t>Valle</t>
  </si>
  <si>
    <t>Tarde</t>
  </si>
  <si>
    <t>Día Laboral</t>
  </si>
  <si>
    <t>Día Sábado</t>
  </si>
  <si>
    <t>Día Domingo</t>
  </si>
  <si>
    <t>ITE (IE o IP)</t>
  </si>
  <si>
    <t>-</t>
  </si>
  <si>
    <t>Tabla 12: Transacciones promedio diario por tipo de día</t>
  </si>
  <si>
    <t>Servicio</t>
  </si>
  <si>
    <t>TRX Laboral</t>
  </si>
  <si>
    <t>TRX sábado</t>
  </si>
  <si>
    <t>TRX Domingo</t>
  </si>
  <si>
    <t>Max TRX/HR Mañana</t>
  </si>
  <si>
    <t>Max TRX/Hr Tarde</t>
  </si>
  <si>
    <t>B07y</t>
  </si>
  <si>
    <t>Tabla 13: Pax-km</t>
  </si>
  <si>
    <t xml:space="preserve">Sentido </t>
  </si>
  <si>
    <t>Pax-km día laboral</t>
  </si>
  <si>
    <t>Pax-km Hora más cargada (Mañana)</t>
  </si>
  <si>
    <t>*En esta hoja deben ser presentados los datos que se utilicen para calcular el indicador Pax-km en su nivel más desagregado posible</t>
  </si>
  <si>
    <t>Tabla 14: Subidas y bajadas diarias por parada-servicio-sentido en paradas eliminadas</t>
  </si>
  <si>
    <t>Código Usuario Paradero</t>
  </si>
  <si>
    <t>Subidas promedio día laboral</t>
  </si>
  <si>
    <t>Bajadas promedio día laboral</t>
  </si>
  <si>
    <t>Subidas promedio Hora más cargada (Mañana)</t>
  </si>
  <si>
    <t>Bajadas promedio Hora más cargada (Mañana)</t>
  </si>
  <si>
    <t>Totales</t>
  </si>
  <si>
    <t>Tabla 15: Transacciones afectadas por pérdida de cobertura</t>
  </si>
  <si>
    <t>Tabla 16: Patrones visuales para medición de tasas de ocupación</t>
  </si>
  <si>
    <t>PATRONES DE REGISTRO DE TASAS DE OCUPACIÓN</t>
  </si>
  <si>
    <t>TIPO DE BUS: C: Aarticulado / B: Bus rígido (12-14 m) / A.Bus chico (9-10 m)</t>
  </si>
  <si>
    <t>Bus vacío, sin pasajeros</t>
  </si>
  <si>
    <t>1A</t>
  </si>
  <si>
    <t>Bus con la mitad o menos de los asientos ocupados</t>
  </si>
  <si>
    <t>1B</t>
  </si>
  <si>
    <t>Bus con más de la mitad de los asientos ocupados, sin personas de pie</t>
  </si>
  <si>
    <t>Todos los asientos ocupados y algunas personas de pie</t>
  </si>
  <si>
    <t>todos los asientos ocupados y personas de pie ocupando más de la mitad del espacio libre.</t>
  </si>
  <si>
    <t>4A</t>
  </si>
  <si>
    <t>Bus con todos los asientos ocupados y personas de pie, y: Zona de Puertas sin Pasajeros</t>
  </si>
  <si>
    <t>Casi sin espacio en sector trasero</t>
  </si>
  <si>
    <t>Existe capacidad mayoritamiente en SECTOR DELANTERO del bus.</t>
  </si>
  <si>
    <t>4B</t>
  </si>
  <si>
    <t>Bus con todos los asientos ocupados y personas de pie, y Zona de puertas sin pasajeros</t>
  </si>
  <si>
    <t>Bus casi sin espacio en sector delantero</t>
  </si>
  <si>
    <t>Existe capacidad mayoritariamente en SECTOR TRASERO del bus.</t>
  </si>
  <si>
    <t>4C</t>
  </si>
  <si>
    <t>La Mayor capacidad disponible está mayoritariamente en el sector comprendido ENTRE LAS PUERTAS del bus.</t>
  </si>
  <si>
    <t>5A</t>
  </si>
  <si>
    <t>Bus repleto, y: Primera puerta (Puerta delantera) atiborrada de pasajeros, sin capacidad</t>
  </si>
  <si>
    <t>Zona de puertas traseras e intermedias con muy pocos pasajeros.</t>
  </si>
  <si>
    <t>5B</t>
  </si>
  <si>
    <t>Bus repleto, sin espacio en ninguna de sus puertas.</t>
  </si>
  <si>
    <t>Tabla 17: Formato presentación resumen mediciones de tasas de ocupación</t>
  </si>
  <si>
    <t>Nº</t>
  </si>
  <si>
    <t>Fecha</t>
  </si>
  <si>
    <t>Tipo de día</t>
  </si>
  <si>
    <t>Código  paradero Usuario</t>
  </si>
  <si>
    <t>Nombre Paradero</t>
  </si>
  <si>
    <t>Tipo de Bus</t>
  </si>
  <si>
    <t>Capacidad</t>
  </si>
  <si>
    <t>Hora</t>
  </si>
  <si>
    <t>Media hora</t>
  </si>
  <si>
    <t>Período de pasada</t>
  </si>
  <si>
    <t>PPU</t>
  </si>
  <si>
    <t>Tasa de Ocupación llega a Paradero</t>
  </si>
  <si>
    <t>Tasa de Ocupación sale de Paradero</t>
  </si>
  <si>
    <t>Pasajeros suben</t>
  </si>
  <si>
    <t>Suben y no pagan</t>
  </si>
  <si>
    <t>Pasajeros bajan</t>
  </si>
  <si>
    <t>Pasajeros sin poder abordar</t>
  </si>
  <si>
    <t>Observaciones</t>
  </si>
  <si>
    <t>PI67</t>
  </si>
  <si>
    <t>Parada 7 / (M) San Alberto Hurtado</t>
  </si>
  <si>
    <t>B</t>
  </si>
  <si>
    <t>FPTA</t>
  </si>
  <si>
    <t>BJFT48</t>
  </si>
  <si>
    <t>PPU No se visualiza bien</t>
  </si>
  <si>
    <t>C</t>
  </si>
  <si>
    <t>ZN5421</t>
  </si>
  <si>
    <t>ZN3955</t>
  </si>
  <si>
    <t>Tabla 18: Transbordo desde servicio modificado hacia otros servicios situación actual</t>
  </si>
  <si>
    <t xml:space="preserve">Código Paradero </t>
  </si>
  <si>
    <t>Metro</t>
  </si>
  <si>
    <t>Total Bus</t>
  </si>
  <si>
    <t>Total Bus-Metro</t>
  </si>
  <si>
    <t>PH123</t>
  </si>
  <si>
    <t>Total Transbordos desde servicio modificado</t>
  </si>
  <si>
    <t>Tabla 19: Transbordo hacia servicios modificado desde otros servicios situación actual</t>
  </si>
  <si>
    <t>PG1473</t>
  </si>
  <si>
    <t>PG385</t>
  </si>
  <si>
    <t>PG296</t>
  </si>
  <si>
    <t>PG1926</t>
  </si>
  <si>
    <t>PG784</t>
  </si>
  <si>
    <t>PH127</t>
  </si>
  <si>
    <t>PH122</t>
  </si>
  <si>
    <t>PC591</t>
  </si>
  <si>
    <t>PC596</t>
  </si>
  <si>
    <t>PC336</t>
  </si>
  <si>
    <t>PC188</t>
  </si>
  <si>
    <t>PC1448</t>
  </si>
  <si>
    <t>PC1423</t>
  </si>
  <si>
    <t>Total Transbordos hacia servicio modificado</t>
  </si>
  <si>
    <t xml:space="preserve"> Tabla 20. Reclamos último trimestre servicio </t>
  </si>
  <si>
    <t>Tema</t>
  </si>
  <si>
    <t>Año 2024</t>
  </si>
  <si>
    <t>Año 2025</t>
  </si>
  <si>
    <t>Sept</t>
  </si>
  <si>
    <t>Oct</t>
  </si>
  <si>
    <t>Nov</t>
  </si>
  <si>
    <t>Dic</t>
  </si>
  <si>
    <t>Ene</t>
  </si>
  <si>
    <t>Feb</t>
  </si>
  <si>
    <t>Mar</t>
  </si>
  <si>
    <t>Abr</t>
  </si>
  <si>
    <t>May</t>
  </si>
  <si>
    <t>Jun</t>
  </si>
  <si>
    <t>Jul</t>
  </si>
  <si>
    <t>Ago</t>
  </si>
  <si>
    <t>Accidentes/Choques</t>
  </si>
  <si>
    <t>Atención Monitores</t>
  </si>
  <si>
    <t>Comportamiento y manejo del conductor</t>
  </si>
  <si>
    <t>Condición técnica y mecánica del bus</t>
  </si>
  <si>
    <t>Frecuencia del Servicio</t>
  </si>
  <si>
    <t>Incumplimiento de Ruta</t>
  </si>
  <si>
    <t>No se Detiene en Paraderos</t>
  </si>
  <si>
    <t>Tabla 21. Requerimientos Municipales y Juntas de Vecinos último trimestre.</t>
  </si>
  <si>
    <t>Tipo Requerimiento</t>
  </si>
  <si>
    <t>Municipalidad</t>
  </si>
  <si>
    <t>Nombre Junta de Vecino</t>
  </si>
  <si>
    <t>Tipo Documento</t>
  </si>
  <si>
    <t>Tabla 22: Porcentaje de evasión actual a nivel de servicio-sentido-periodo- macroperiodo del día</t>
  </si>
  <si>
    <t>PRENOC1</t>
  </si>
  <si>
    <t>NOC</t>
  </si>
  <si>
    <t>TNOC</t>
  </si>
  <si>
    <t>PMA</t>
  </si>
  <si>
    <t>TPMA</t>
  </si>
  <si>
    <t>FPMA</t>
  </si>
  <si>
    <t>PMD</t>
  </si>
  <si>
    <t>PTA</t>
  </si>
  <si>
    <t>TPTA</t>
  </si>
  <si>
    <t>FPNOC</t>
  </si>
  <si>
    <t>PRENOC2</t>
  </si>
  <si>
    <t>PROMEDIO LABORAL</t>
  </si>
  <si>
    <t>Tabla 23: Hitos relevantes de la nueva cobertura</t>
  </si>
  <si>
    <t>Hito</t>
  </si>
  <si>
    <t>(M) Los Libertadores</t>
  </si>
  <si>
    <t>Barrio Industrial</t>
  </si>
  <si>
    <t>Tabla 24: Diferencia de flota y justificación de esta</t>
  </si>
  <si>
    <t>PO</t>
  </si>
  <si>
    <t>Flota PO Vigente</t>
  </si>
  <si>
    <t>Flota Propuesta</t>
  </si>
  <si>
    <t>Diferencia</t>
  </si>
  <si>
    <t>Destino u Origen buses</t>
  </si>
  <si>
    <t>No aumenta el requerimiento de buses.</t>
  </si>
  <si>
    <t>Tipo B</t>
  </si>
  <si>
    <t>Reducciones de salidas de servicios con menor demanda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</si>
</sst>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%"/>
    <numFmt numFmtId="166" formatCode="0.000000"/>
    <numFmt numFmtId="167" formatCode="#,##0.000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9"/>
      <color rgb="FF000000"/>
      <name val="Calibri"/>
      <family val="2"/>
    </font>
    <font>
      <sz val="11"/>
      <name val="Calibri"/>
      <family val="2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0"/>
      <name val="Calibri"/>
      <family val="2"/>
    </font>
    <font>
      <b/>
      <sz val="11"/>
      <color rgb="FF000000"/>
      <name val="Calibri"/>
      <family val="2"/>
    </font>
    <font>
      <sz val="10"/>
      <color theme="0"/>
      <name val="Arial"/>
      <family val="2"/>
    </font>
    <font>
      <sz val="10"/>
      <color theme="0"/>
      <name val="Calibri"/>
      <family val="2"/>
    </font>
    <font>
      <sz val="10"/>
      <color rgb="FF000000"/>
      <name val="Calibri"/>
      <family val="2"/>
    </font>
    <font>
      <sz val="8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1"/>
      <color rgb="FFFFFFFF"/>
      <name val="Calibri"/>
      <family val="2"/>
    </font>
    <font>
      <b/>
      <sz val="10"/>
      <color theme="0"/>
      <name val="Arial"/>
      <family val="2"/>
    </font>
    <font>
      <b/>
      <sz val="11"/>
      <color theme="0"/>
      <name val="Calibri"/>
      <family val="2"/>
    </font>
    <font>
      <b/>
      <sz val="11"/>
      <color theme="1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theme="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000000"/>
      <name val="Calibri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89013336588644"/>
        <bgColor rgb="FFD9D9D9"/>
      </patternFill>
    </fill>
    <fill>
      <patternFill patternType="solid">
        <fgColor rgb="FFD9D9D9"/>
        <bgColor rgb="FFFBE5D6"/>
      </patternFill>
    </fill>
    <fill>
      <patternFill patternType="solid">
        <fgColor rgb="FFC00000"/>
        <bgColor rgb="FF800000"/>
      </patternFill>
    </fill>
    <fill>
      <patternFill patternType="solid">
        <fgColor theme="5" tint="0.59987182226020086"/>
        <bgColor rgb="FFFBE5D6"/>
      </patternFill>
    </fill>
    <fill>
      <patternFill patternType="solid">
        <fgColor theme="0"/>
        <bgColor rgb="FFFBE5D6"/>
      </patternFill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7" fillId="0" borderId="0"/>
    <xf numFmtId="0" fontId="4" fillId="0" borderId="0"/>
  </cellStyleXfs>
  <cellXfs count="327">
    <xf numFmtId="0" fontId="0" fillId="0" borderId="0" xfId="0"/>
    <xf numFmtId="0" fontId="3" fillId="0" borderId="0" xfId="0" applyFont="1" applyAlignment="1">
      <alignment horizontal="left"/>
    </xf>
    <xf numFmtId="0" fontId="3" fillId="2" borderId="0" xfId="0" applyFont="1" applyFill="1"/>
    <xf numFmtId="0" fontId="0" fillId="2" borderId="0" xfId="0" applyFill="1"/>
    <xf numFmtId="9" fontId="6" fillId="0" borderId="14" xfId="1" applyFont="1" applyBorder="1" applyAlignment="1">
      <alignment horizontal="center"/>
    </xf>
    <xf numFmtId="0" fontId="3" fillId="0" borderId="0" xfId="0" applyFont="1"/>
    <xf numFmtId="0" fontId="2" fillId="0" borderId="0" xfId="0" applyFont="1"/>
    <xf numFmtId="0" fontId="0" fillId="0" borderId="6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14" xfId="0" applyBorder="1" applyAlignment="1">
      <alignment horizontal="center"/>
    </xf>
    <xf numFmtId="0" fontId="6" fillId="2" borderId="13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10" fillId="3" borderId="24" xfId="0" applyFont="1" applyFill="1" applyBorder="1" applyAlignment="1">
      <alignment horizontal="center"/>
    </xf>
    <xf numFmtId="0" fontId="10" fillId="3" borderId="22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left"/>
    </xf>
    <xf numFmtId="0" fontId="10" fillId="3" borderId="23" xfId="0" applyFont="1" applyFill="1" applyBorder="1" applyAlignment="1">
      <alignment horizontal="center"/>
    </xf>
    <xf numFmtId="0" fontId="10" fillId="3" borderId="24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0" fillId="3" borderId="33" xfId="0" applyFont="1" applyFill="1" applyBorder="1" applyAlignment="1">
      <alignment horizontal="center"/>
    </xf>
    <xf numFmtId="164" fontId="9" fillId="2" borderId="14" xfId="0" applyNumberFormat="1" applyFont="1" applyFill="1" applyBorder="1" applyAlignment="1">
      <alignment horizontal="center"/>
    </xf>
    <xf numFmtId="164" fontId="9" fillId="2" borderId="11" xfId="0" applyNumberFormat="1" applyFont="1" applyFill="1" applyBorder="1" applyAlignment="1">
      <alignment horizontal="center"/>
    </xf>
    <xf numFmtId="0" fontId="11" fillId="0" borderId="0" xfId="0" applyFont="1"/>
    <xf numFmtId="0" fontId="10" fillId="3" borderId="3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164" fontId="9" fillId="2" borderId="32" xfId="0" applyNumberFormat="1" applyFont="1" applyFill="1" applyBorder="1" applyAlignment="1">
      <alignment horizontal="center"/>
    </xf>
    <xf numFmtId="9" fontId="6" fillId="0" borderId="32" xfId="1" applyFont="1" applyBorder="1" applyAlignment="1">
      <alignment horizontal="center"/>
    </xf>
    <xf numFmtId="0" fontId="13" fillId="0" borderId="0" xfId="0" applyFont="1"/>
    <xf numFmtId="0" fontId="8" fillId="4" borderId="13" xfId="0" applyFont="1" applyFill="1" applyBorder="1" applyAlignment="1">
      <alignment horizontal="center"/>
    </xf>
    <xf numFmtId="20" fontId="8" fillId="0" borderId="13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13" xfId="0" applyBorder="1" applyAlignment="1">
      <alignment horizontal="center"/>
    </xf>
    <xf numFmtId="0" fontId="6" fillId="5" borderId="9" xfId="0" applyFont="1" applyFill="1" applyBorder="1"/>
    <xf numFmtId="0" fontId="6" fillId="5" borderId="11" xfId="0" applyFont="1" applyFill="1" applyBorder="1"/>
    <xf numFmtId="0" fontId="6" fillId="5" borderId="12" xfId="0" applyFont="1" applyFill="1" applyBorder="1"/>
    <xf numFmtId="0" fontId="6" fillId="5" borderId="14" xfId="0" applyFont="1" applyFill="1" applyBorder="1"/>
    <xf numFmtId="0" fontId="6" fillId="5" borderId="5" xfId="0" applyFont="1" applyFill="1" applyBorder="1"/>
    <xf numFmtId="0" fontId="6" fillId="5" borderId="33" xfId="0" applyFont="1" applyFill="1" applyBorder="1"/>
    <xf numFmtId="0" fontId="0" fillId="2" borderId="15" xfId="0" applyFill="1" applyBorder="1"/>
    <xf numFmtId="0" fontId="0" fillId="2" borderId="16" xfId="0" applyFill="1" applyBorder="1"/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10" fillId="3" borderId="22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4" fillId="3" borderId="22" xfId="4" applyFont="1" applyFill="1" applyBorder="1" applyAlignment="1">
      <alignment horizontal="center" vertical="center" wrapText="1"/>
    </xf>
    <xf numFmtId="0" fontId="14" fillId="3" borderId="23" xfId="4" applyFont="1" applyFill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11" fillId="0" borderId="12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2" fillId="3" borderId="1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5" fillId="3" borderId="22" xfId="0" applyFont="1" applyFill="1" applyBorder="1" applyAlignment="1">
      <alignment horizontal="center" vertical="center" wrapText="1"/>
    </xf>
    <xf numFmtId="0" fontId="15" fillId="3" borderId="23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6" borderId="23" xfId="0" applyFont="1" applyFill="1" applyBorder="1" applyAlignment="1">
      <alignment horizontal="center" vertical="center"/>
    </xf>
    <xf numFmtId="0" fontId="16" fillId="6" borderId="24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2" applyFont="1"/>
    <xf numFmtId="0" fontId="0" fillId="2" borderId="13" xfId="0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14" fontId="8" fillId="2" borderId="13" xfId="0" applyNumberFormat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28" xfId="0" applyFont="1" applyFill="1" applyBorder="1" applyAlignment="1">
      <alignment horizontal="center"/>
    </xf>
    <xf numFmtId="0" fontId="4" fillId="2" borderId="29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6" xfId="0" applyFill="1" applyBorder="1"/>
    <xf numFmtId="9" fontId="6" fillId="0" borderId="6" xfId="1" applyFont="1" applyBorder="1" applyAlignment="1">
      <alignment horizontal="center" vertical="center"/>
    </xf>
    <xf numFmtId="0" fontId="0" fillId="2" borderId="10" xfId="0" applyFill="1" applyBorder="1"/>
    <xf numFmtId="9" fontId="6" fillId="0" borderId="10" xfId="1" applyFont="1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 textRotation="90"/>
    </xf>
    <xf numFmtId="0" fontId="10" fillId="3" borderId="25" xfId="0" applyFont="1" applyFill="1" applyBorder="1" applyAlignment="1">
      <alignment horizontal="center" vertical="center" textRotation="90"/>
    </xf>
    <xf numFmtId="9" fontId="6" fillId="0" borderId="39" xfId="1" applyFont="1" applyBorder="1" applyAlignment="1">
      <alignment horizontal="center" vertical="center"/>
    </xf>
    <xf numFmtId="9" fontId="6" fillId="0" borderId="35" xfId="1" applyFont="1" applyBorder="1" applyAlignment="1">
      <alignment horizontal="center" vertical="center"/>
    </xf>
    <xf numFmtId="0" fontId="10" fillId="3" borderId="42" xfId="0" applyFont="1" applyFill="1" applyBorder="1" applyAlignment="1">
      <alignment horizontal="center" vertical="center" textRotation="90" wrapText="1"/>
    </xf>
    <xf numFmtId="9" fontId="6" fillId="0" borderId="43" xfId="1" applyFont="1" applyBorder="1" applyAlignment="1">
      <alignment horizontal="center" vertical="center"/>
    </xf>
    <xf numFmtId="9" fontId="6" fillId="0" borderId="44" xfId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19" fillId="2" borderId="6" xfId="0" applyFont="1" applyFill="1" applyBorder="1" applyAlignment="1">
      <alignment horizontal="center"/>
    </xf>
    <xf numFmtId="165" fontId="0" fillId="2" borderId="6" xfId="1" applyNumberFormat="1" applyFont="1" applyFill="1" applyBorder="1" applyAlignment="1">
      <alignment horizontal="center"/>
    </xf>
    <xf numFmtId="0" fontId="19" fillId="2" borderId="10" xfId="0" applyFont="1" applyFill="1" applyBorder="1" applyAlignment="1">
      <alignment horizontal="center"/>
    </xf>
    <xf numFmtId="165" fontId="0" fillId="2" borderId="10" xfId="1" applyNumberFormat="1" applyFont="1" applyFill="1" applyBorder="1" applyAlignment="1">
      <alignment horizontal="center"/>
    </xf>
    <xf numFmtId="0" fontId="1" fillId="2" borderId="9" xfId="1" applyNumberFormat="1" applyFont="1" applyFill="1" applyBorder="1" applyAlignment="1">
      <alignment horizontal="center" vertical="center"/>
    </xf>
    <xf numFmtId="0" fontId="1" fillId="2" borderId="5" xfId="1" applyNumberFormat="1" applyFont="1" applyFill="1" applyBorder="1" applyAlignment="1">
      <alignment horizontal="center" vertical="center"/>
    </xf>
    <xf numFmtId="165" fontId="0" fillId="2" borderId="11" xfId="1" applyNumberFormat="1" applyFont="1" applyFill="1" applyBorder="1" applyAlignment="1">
      <alignment horizontal="center"/>
    </xf>
    <xf numFmtId="165" fontId="0" fillId="2" borderId="33" xfId="1" applyNumberFormat="1" applyFont="1" applyFill="1" applyBorder="1" applyAlignment="1">
      <alignment horizontal="center"/>
    </xf>
    <xf numFmtId="0" fontId="13" fillId="6" borderId="13" xfId="0" applyFont="1" applyFill="1" applyBorder="1" applyAlignment="1">
      <alignment horizontal="center" vertical="center" textRotation="90"/>
    </xf>
    <xf numFmtId="0" fontId="7" fillId="0" borderId="13" xfId="0" applyFont="1" applyBorder="1" applyAlignment="1">
      <alignment horizontal="center" vertical="center"/>
    </xf>
    <xf numFmtId="0" fontId="13" fillId="6" borderId="14" xfId="0" applyFont="1" applyFill="1" applyBorder="1" applyAlignment="1">
      <alignment horizontal="center" vertical="center" textRotation="90"/>
    </xf>
    <xf numFmtId="0" fontId="7" fillId="0" borderId="1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 textRotation="90"/>
    </xf>
    <xf numFmtId="0" fontId="7" fillId="0" borderId="1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20" fillId="3" borderId="5" xfId="0" applyFont="1" applyFill="1" applyBorder="1" applyAlignment="1">
      <alignment vertical="center"/>
    </xf>
    <xf numFmtId="0" fontId="20" fillId="3" borderId="6" xfId="0" applyFont="1" applyFill="1" applyBorder="1" applyAlignment="1">
      <alignment horizontal="center" vertical="center"/>
    </xf>
    <xf numFmtId="0" fontId="20" fillId="3" borderId="35" xfId="0" applyFont="1" applyFill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21" fillId="3" borderId="19" xfId="4" applyFont="1" applyFill="1" applyBorder="1" applyAlignment="1">
      <alignment horizontal="center" vertical="center" wrapText="1"/>
    </xf>
    <xf numFmtId="0" fontId="21" fillId="3" borderId="20" xfId="4" applyFont="1" applyFill="1" applyBorder="1" applyAlignment="1">
      <alignment horizontal="center" vertical="center" wrapText="1"/>
    </xf>
    <xf numFmtId="0" fontId="21" fillId="3" borderId="21" xfId="0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10" xfId="0" applyBorder="1" applyAlignment="1">
      <alignment horizontal="center"/>
    </xf>
    <xf numFmtId="167" fontId="0" fillId="0" borderId="13" xfId="0" applyNumberFormat="1" applyBorder="1" applyAlignment="1">
      <alignment horizontal="center"/>
    </xf>
    <xf numFmtId="166" fontId="0" fillId="0" borderId="13" xfId="0" applyNumberForma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20" fontId="22" fillId="3" borderId="12" xfId="0" applyNumberFormat="1" applyFont="1" applyFill="1" applyBorder="1" applyAlignment="1">
      <alignment horizontal="center" vertical="center"/>
    </xf>
    <xf numFmtId="20" fontId="22" fillId="3" borderId="13" xfId="0" applyNumberFormat="1" applyFont="1" applyFill="1" applyBorder="1" applyAlignment="1">
      <alignment horizontal="center" vertical="center"/>
    </xf>
    <xf numFmtId="20" fontId="22" fillId="3" borderId="14" xfId="0" applyNumberFormat="1" applyFont="1" applyFill="1" applyBorder="1" applyAlignment="1">
      <alignment horizontal="center" vertical="center"/>
    </xf>
    <xf numFmtId="20" fontId="22" fillId="3" borderId="5" xfId="0" applyNumberFormat="1" applyFont="1" applyFill="1" applyBorder="1" applyAlignment="1">
      <alignment horizontal="center" vertical="center"/>
    </xf>
    <xf numFmtId="20" fontId="22" fillId="3" borderId="6" xfId="0" applyNumberFormat="1" applyFont="1" applyFill="1" applyBorder="1" applyAlignment="1">
      <alignment horizontal="center" vertical="center"/>
    </xf>
    <xf numFmtId="20" fontId="22" fillId="3" borderId="33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2" borderId="12" xfId="0" applyNumberFormat="1" applyFont="1" applyFill="1" applyBorder="1" applyAlignment="1">
      <alignment horizontal="center" vertical="center"/>
    </xf>
    <xf numFmtId="164" fontId="7" fillId="2" borderId="13" xfId="0" applyNumberFormat="1" applyFont="1" applyFill="1" applyBorder="1" applyAlignment="1">
      <alignment horizontal="center" vertical="center"/>
    </xf>
    <xf numFmtId="164" fontId="7" fillId="2" borderId="14" xfId="0" applyNumberFormat="1" applyFont="1" applyFill="1" applyBorder="1" applyAlignment="1">
      <alignment horizontal="center" vertical="center"/>
    </xf>
    <xf numFmtId="1" fontId="7" fillId="0" borderId="9" xfId="0" applyNumberFormat="1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1" fontId="7" fillId="0" borderId="11" xfId="0" applyNumberFormat="1" applyFont="1" applyBorder="1" applyAlignment="1">
      <alignment horizontal="center" vertical="center"/>
    </xf>
    <xf numFmtId="1" fontId="7" fillId="2" borderId="12" xfId="0" applyNumberFormat="1" applyFont="1" applyFill="1" applyBorder="1" applyAlignment="1">
      <alignment horizontal="center" vertical="center"/>
    </xf>
    <xf numFmtId="1" fontId="7" fillId="2" borderId="13" xfId="0" applyNumberFormat="1" applyFont="1" applyFill="1" applyBorder="1" applyAlignment="1">
      <alignment horizontal="center" vertical="center"/>
    </xf>
    <xf numFmtId="1" fontId="7" fillId="2" borderId="14" xfId="0" applyNumberFormat="1" applyFont="1" applyFill="1" applyBorder="1" applyAlignment="1">
      <alignment horizontal="center" vertical="center"/>
    </xf>
    <xf numFmtId="17" fontId="10" fillId="3" borderId="6" xfId="0" applyNumberFormat="1" applyFont="1" applyFill="1" applyBorder="1" applyAlignment="1">
      <alignment horizontal="center"/>
    </xf>
    <xf numFmtId="0" fontId="10" fillId="3" borderId="42" xfId="0" applyFont="1" applyFill="1" applyBorder="1" applyAlignment="1">
      <alignment horizontal="center"/>
    </xf>
    <xf numFmtId="17" fontId="10" fillId="3" borderId="5" xfId="0" applyNumberFormat="1" applyFont="1" applyFill="1" applyBorder="1" applyAlignment="1">
      <alignment horizontal="center"/>
    </xf>
    <xf numFmtId="17" fontId="10" fillId="3" borderId="33" xfId="0" applyNumberFormat="1" applyFont="1" applyFill="1" applyBorder="1" applyAlignment="1">
      <alignment horizontal="center"/>
    </xf>
    <xf numFmtId="0" fontId="0" fillId="0" borderId="49" xfId="0" applyBorder="1"/>
    <xf numFmtId="0" fontId="0" fillId="0" borderId="50" xfId="0" applyBorder="1"/>
    <xf numFmtId="0" fontId="10" fillId="3" borderId="3" xfId="0" applyFont="1" applyFill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8" xfId="0" applyBorder="1" applyAlignment="1">
      <alignment horizontal="center"/>
    </xf>
    <xf numFmtId="164" fontId="7" fillId="0" borderId="12" xfId="0" applyNumberFormat="1" applyFont="1" applyBorder="1" applyAlignment="1">
      <alignment horizontal="center" vertical="center"/>
    </xf>
    <xf numFmtId="164" fontId="7" fillId="0" borderId="13" xfId="0" applyNumberFormat="1" applyFont="1" applyBorder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/>
    </xf>
    <xf numFmtId="164" fontId="7" fillId="7" borderId="13" xfId="0" applyNumberFormat="1" applyFont="1" applyFill="1" applyBorder="1" applyAlignment="1">
      <alignment horizontal="center" vertical="center"/>
    </xf>
    <xf numFmtId="1" fontId="7" fillId="0" borderId="12" xfId="0" applyNumberFormat="1" applyFont="1" applyBorder="1" applyAlignment="1">
      <alignment horizontal="center" vertical="center"/>
    </xf>
    <xf numFmtId="1" fontId="7" fillId="0" borderId="13" xfId="0" applyNumberFormat="1" applyFont="1" applyBorder="1" applyAlignment="1">
      <alignment horizontal="center" vertical="center"/>
    </xf>
    <xf numFmtId="1" fontId="7" fillId="0" borderId="14" xfId="0" applyNumberFormat="1" applyFont="1" applyBorder="1" applyAlignment="1">
      <alignment horizontal="center" vertical="center"/>
    </xf>
    <xf numFmtId="1" fontId="7" fillId="7" borderId="13" xfId="0" applyNumberFormat="1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/>
    </xf>
    <xf numFmtId="0" fontId="0" fillId="0" borderId="31" xfId="0" applyBorder="1" applyAlignment="1">
      <alignment horizontal="center"/>
    </xf>
    <xf numFmtId="164" fontId="7" fillId="2" borderId="5" xfId="0" applyNumberFormat="1" applyFont="1" applyFill="1" applyBorder="1" applyAlignment="1">
      <alignment horizontal="center" vertical="center"/>
    </xf>
    <xf numFmtId="164" fontId="7" fillId="2" borderId="6" xfId="0" applyNumberFormat="1" applyFont="1" applyFill="1" applyBorder="1" applyAlignment="1">
      <alignment horizontal="center" vertical="center"/>
    </xf>
    <xf numFmtId="164" fontId="7" fillId="2" borderId="33" xfId="0" applyNumberFormat="1" applyFont="1" applyFill="1" applyBorder="1" applyAlignment="1">
      <alignment horizontal="center" vertical="center"/>
    </xf>
    <xf numFmtId="1" fontId="7" fillId="2" borderId="9" xfId="0" applyNumberFormat="1" applyFont="1" applyFill="1" applyBorder="1" applyAlignment="1">
      <alignment horizontal="center" vertical="center"/>
    </xf>
    <xf numFmtId="1" fontId="7" fillId="2" borderId="10" xfId="0" applyNumberFormat="1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3" fontId="6" fillId="2" borderId="2" xfId="0" applyNumberFormat="1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24" fillId="9" borderId="12" xfId="0" applyFont="1" applyFill="1" applyBorder="1" applyAlignment="1">
      <alignment horizontal="center" vertical="center" textRotation="90"/>
    </xf>
    <xf numFmtId="0" fontId="24" fillId="9" borderId="13" xfId="0" applyFont="1" applyFill="1" applyBorder="1" applyAlignment="1">
      <alignment horizontal="center" vertical="center" textRotation="90"/>
    </xf>
    <xf numFmtId="0" fontId="24" fillId="9" borderId="14" xfId="0" applyFont="1" applyFill="1" applyBorder="1" applyAlignment="1">
      <alignment horizontal="center" vertical="center" textRotation="90"/>
    </xf>
    <xf numFmtId="20" fontId="25" fillId="10" borderId="12" xfId="0" applyNumberFormat="1" applyFont="1" applyFill="1" applyBorder="1" applyAlignment="1">
      <alignment horizontal="center" vertical="center"/>
    </xf>
    <xf numFmtId="20" fontId="25" fillId="10" borderId="13" xfId="0" applyNumberFormat="1" applyFont="1" applyFill="1" applyBorder="1" applyAlignment="1">
      <alignment horizontal="center" vertical="center"/>
    </xf>
    <xf numFmtId="20" fontId="25" fillId="10" borderId="14" xfId="0" applyNumberFormat="1" applyFont="1" applyFill="1" applyBorder="1" applyAlignment="1">
      <alignment horizontal="center" vertical="center"/>
    </xf>
    <xf numFmtId="0" fontId="26" fillId="10" borderId="5" xfId="0" applyFont="1" applyFill="1" applyBorder="1" applyAlignment="1">
      <alignment vertical="center"/>
    </xf>
    <xf numFmtId="0" fontId="26" fillId="10" borderId="6" xfId="0" applyFont="1" applyFill="1" applyBorder="1" applyAlignment="1">
      <alignment horizontal="center" vertical="center"/>
    </xf>
    <xf numFmtId="0" fontId="26" fillId="10" borderId="35" xfId="0" applyFont="1" applyFill="1" applyBorder="1" applyAlignment="1">
      <alignment horizontal="center" vertical="center" wrapText="1"/>
    </xf>
    <xf numFmtId="20" fontId="25" fillId="10" borderId="5" xfId="0" applyNumberFormat="1" applyFont="1" applyFill="1" applyBorder="1" applyAlignment="1">
      <alignment horizontal="center" vertical="center"/>
    </xf>
    <xf numFmtId="20" fontId="25" fillId="10" borderId="6" xfId="0" applyNumberFormat="1" applyFont="1" applyFill="1" applyBorder="1" applyAlignment="1">
      <alignment horizontal="center" vertical="center"/>
    </xf>
    <xf numFmtId="20" fontId="25" fillId="10" borderId="33" xfId="0" applyNumberFormat="1" applyFont="1" applyFill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1" fontId="27" fillId="0" borderId="9" xfId="0" applyNumberFormat="1" applyFont="1" applyBorder="1" applyAlignment="1">
      <alignment horizontal="center" vertical="center"/>
    </xf>
    <xf numFmtId="1" fontId="27" fillId="0" borderId="10" xfId="0" applyNumberFormat="1" applyFont="1" applyBorder="1" applyAlignment="1">
      <alignment horizontal="center" vertical="center"/>
    </xf>
    <xf numFmtId="1" fontId="27" fillId="0" borderId="11" xfId="0" applyNumberFormat="1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46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11" borderId="13" xfId="0" applyFont="1" applyFill="1" applyBorder="1" applyAlignment="1">
      <alignment horizontal="center" vertical="center"/>
    </xf>
    <xf numFmtId="0" fontId="27" fillId="11" borderId="14" xfId="0" applyFont="1" applyFill="1" applyBorder="1" applyAlignment="1">
      <alignment horizontal="center" vertical="center"/>
    </xf>
    <xf numFmtId="1" fontId="27" fillId="12" borderId="12" xfId="0" applyNumberFormat="1" applyFont="1" applyFill="1" applyBorder="1" applyAlignment="1">
      <alignment horizontal="center" vertical="center"/>
    </xf>
    <xf numFmtId="1" fontId="27" fillId="11" borderId="13" xfId="0" applyNumberFormat="1" applyFont="1" applyFill="1" applyBorder="1" applyAlignment="1">
      <alignment horizontal="center" vertical="center"/>
    </xf>
    <xf numFmtId="1" fontId="27" fillId="12" borderId="13" xfId="0" applyNumberFormat="1" applyFont="1" applyFill="1" applyBorder="1" applyAlignment="1">
      <alignment horizontal="center" vertical="center"/>
    </xf>
    <xf numFmtId="1" fontId="27" fillId="11" borderId="14" xfId="0" applyNumberFormat="1" applyFont="1" applyFill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35" xfId="0" applyFont="1" applyBorder="1" applyAlignment="1">
      <alignment horizontal="center" vertical="center"/>
    </xf>
    <xf numFmtId="0" fontId="27" fillId="12" borderId="5" xfId="0" applyFont="1" applyFill="1" applyBorder="1" applyAlignment="1">
      <alignment horizontal="center" vertical="center"/>
    </xf>
    <xf numFmtId="0" fontId="27" fillId="12" borderId="6" xfId="0" applyFont="1" applyFill="1" applyBorder="1" applyAlignment="1">
      <alignment horizontal="center" vertical="center"/>
    </xf>
    <xf numFmtId="0" fontId="27" fillId="12" borderId="33" xfId="0" applyFont="1" applyFill="1" applyBorder="1" applyAlignment="1">
      <alignment horizontal="center" vertical="center"/>
    </xf>
    <xf numFmtId="0" fontId="10" fillId="3" borderId="54" xfId="0" applyFont="1" applyFill="1" applyBorder="1" applyAlignment="1">
      <alignment horizontal="center" vertical="center" wrapText="1"/>
    </xf>
    <xf numFmtId="0" fontId="0" fillId="0" borderId="55" xfId="0" applyBorder="1" applyAlignment="1">
      <alignment horizontal="center" vertical="center"/>
    </xf>
    <xf numFmtId="0" fontId="0" fillId="0" borderId="34" xfId="0" applyBorder="1" applyAlignment="1">
      <alignment horizont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1" fontId="0" fillId="2" borderId="10" xfId="0" applyNumberFormat="1" applyFill="1" applyBorder="1" applyAlignment="1">
      <alignment horizontal="center" vertical="center"/>
    </xf>
    <xf numFmtId="1" fontId="0" fillId="2" borderId="32" xfId="0" applyNumberFormat="1" applyFill="1" applyBorder="1" applyAlignment="1">
      <alignment horizontal="center"/>
    </xf>
    <xf numFmtId="1" fontId="0" fillId="2" borderId="14" xfId="0" applyNumberFormat="1" applyFill="1" applyBorder="1" applyAlignment="1">
      <alignment horizontal="center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40" xfId="0" applyFont="1" applyFill="1" applyBorder="1" applyAlignment="1">
      <alignment horizontal="center" vertical="center" wrapText="1"/>
    </xf>
    <xf numFmtId="0" fontId="10" fillId="3" borderId="41" xfId="0" applyFont="1" applyFill="1" applyBorder="1" applyAlignment="1">
      <alignment horizontal="center" vertical="center" wrapText="1"/>
    </xf>
    <xf numFmtId="165" fontId="0" fillId="0" borderId="34" xfId="1" applyNumberFormat="1" applyFont="1" applyBorder="1" applyAlignment="1">
      <alignment horizontal="center"/>
    </xf>
    <xf numFmtId="165" fontId="0" fillId="0" borderId="33" xfId="1" applyNumberFormat="1" applyFont="1" applyBorder="1" applyAlignment="1">
      <alignment horizontal="center"/>
    </xf>
    <xf numFmtId="0" fontId="10" fillId="3" borderId="37" xfId="0" applyFont="1" applyFill="1" applyBorder="1" applyAlignment="1">
      <alignment horizontal="center" vertical="center"/>
    </xf>
    <xf numFmtId="0" fontId="10" fillId="3" borderId="38" xfId="0" applyFont="1" applyFill="1" applyBorder="1" applyAlignment="1">
      <alignment horizontal="center" vertical="center"/>
    </xf>
    <xf numFmtId="165" fontId="0" fillId="0" borderId="32" xfId="1" applyNumberFormat="1" applyFont="1" applyBorder="1" applyAlignment="1">
      <alignment horizontal="center"/>
    </xf>
    <xf numFmtId="165" fontId="0" fillId="0" borderId="14" xfId="1" applyNumberFormat="1" applyFont="1" applyBorder="1" applyAlignment="1">
      <alignment horizontal="center"/>
    </xf>
    <xf numFmtId="0" fontId="7" fillId="6" borderId="12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23" fillId="8" borderId="37" xfId="0" applyFont="1" applyFill="1" applyBorder="1" applyAlignment="1">
      <alignment horizontal="center" vertical="center" wrapText="1"/>
    </xf>
    <xf numFmtId="20" fontId="13" fillId="6" borderId="1" xfId="0" applyNumberFormat="1" applyFont="1" applyFill="1" applyBorder="1" applyAlignment="1">
      <alignment horizontal="center" vertical="center"/>
    </xf>
    <xf numFmtId="20" fontId="13" fillId="6" borderId="2" xfId="0" applyNumberFormat="1" applyFont="1" applyFill="1" applyBorder="1" applyAlignment="1">
      <alignment horizontal="center" vertical="center"/>
    </xf>
    <xf numFmtId="20" fontId="13" fillId="6" borderId="31" xfId="0" applyNumberFormat="1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6" xfId="0" applyBorder="1" applyAlignment="1">
      <alignment horizontal="center"/>
    </xf>
    <xf numFmtId="0" fontId="7" fillId="6" borderId="9" xfId="0" applyFont="1" applyFill="1" applyBorder="1" applyAlignment="1">
      <alignment vertical="center"/>
    </xf>
    <xf numFmtId="0" fontId="7" fillId="6" borderId="12" xfId="0" applyFont="1" applyFill="1" applyBorder="1" applyAlignment="1">
      <alignment vertical="center"/>
    </xf>
    <xf numFmtId="0" fontId="7" fillId="6" borderId="5" xfId="0" applyFont="1" applyFill="1" applyBorder="1" applyAlignment="1">
      <alignment vertical="center"/>
    </xf>
    <xf numFmtId="20" fontId="24" fillId="9" borderId="53" xfId="0" applyNumberFormat="1" applyFont="1" applyFill="1" applyBorder="1" applyAlignment="1">
      <alignment horizontal="center" vertical="center"/>
    </xf>
    <xf numFmtId="0" fontId="27" fillId="9" borderId="9" xfId="0" applyFont="1" applyFill="1" applyBorder="1" applyAlignment="1">
      <alignment vertical="center"/>
    </xf>
    <xf numFmtId="0" fontId="27" fillId="9" borderId="12" xfId="0" applyFont="1" applyFill="1" applyBorder="1" applyAlignment="1">
      <alignment vertical="center"/>
    </xf>
    <xf numFmtId="0" fontId="27" fillId="9" borderId="5" xfId="0" applyFont="1" applyFill="1" applyBorder="1" applyAlignment="1">
      <alignment vertical="center"/>
    </xf>
    <xf numFmtId="0" fontId="10" fillId="3" borderId="31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0" fontId="19" fillId="2" borderId="10" xfId="0" applyFont="1" applyFill="1" applyBorder="1" applyAlignment="1">
      <alignment horizontal="center" vertical="center"/>
    </xf>
    <xf numFmtId="0" fontId="19" fillId="2" borderId="6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/>
    </xf>
    <xf numFmtId="0" fontId="18" fillId="2" borderId="26" xfId="0" applyFont="1" applyFill="1" applyBorder="1" applyAlignment="1">
      <alignment horizontal="center"/>
    </xf>
    <xf numFmtId="0" fontId="18" fillId="2" borderId="36" xfId="0" applyFont="1" applyFill="1" applyBorder="1" applyAlignment="1">
      <alignment horizontal="center"/>
    </xf>
    <xf numFmtId="0" fontId="11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/>
    </xf>
    <xf numFmtId="0" fontId="10" fillId="3" borderId="31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10" fillId="3" borderId="33" xfId="0" applyFont="1" applyFill="1" applyBorder="1" applyAlignment="1">
      <alignment horizontal="center"/>
    </xf>
    <xf numFmtId="0" fontId="16" fillId="6" borderId="22" xfId="0" applyFont="1" applyFill="1" applyBorder="1" applyAlignment="1">
      <alignment horizontal="center" vertical="center" wrapText="1"/>
    </xf>
    <xf numFmtId="0" fontId="16" fillId="6" borderId="23" xfId="0" applyFont="1" applyFill="1" applyBorder="1" applyAlignment="1">
      <alignment horizontal="center" vertical="center" wrapText="1"/>
    </xf>
    <xf numFmtId="0" fontId="16" fillId="6" borderId="25" xfId="0" applyFont="1" applyFill="1" applyBorder="1" applyAlignment="1">
      <alignment horizontal="center" vertical="center"/>
    </xf>
    <xf numFmtId="0" fontId="16" fillId="6" borderId="26" xfId="0" applyFont="1" applyFill="1" applyBorder="1" applyAlignment="1">
      <alignment horizontal="center" vertical="center"/>
    </xf>
    <xf numFmtId="0" fontId="16" fillId="6" borderId="4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/>
    </xf>
    <xf numFmtId="0" fontId="10" fillId="3" borderId="40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/>
    </xf>
    <xf numFmtId="0" fontId="10" fillId="3" borderId="37" xfId="0" applyFont="1" applyFill="1" applyBorder="1" applyAlignment="1">
      <alignment horizontal="center"/>
    </xf>
    <xf numFmtId="0" fontId="10" fillId="3" borderId="47" xfId="0" applyFont="1" applyFill="1" applyBorder="1" applyAlignment="1">
      <alignment horizontal="center"/>
    </xf>
    <xf numFmtId="0" fontId="10" fillId="3" borderId="38" xfId="0" applyFont="1" applyFill="1" applyBorder="1" applyAlignment="1">
      <alignment horizontal="center"/>
    </xf>
    <xf numFmtId="0" fontId="10" fillId="3" borderId="51" xfId="0" applyFont="1" applyFill="1" applyBorder="1" applyAlignment="1">
      <alignment horizontal="center" vertical="center"/>
    </xf>
    <xf numFmtId="0" fontId="10" fillId="3" borderId="52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</cellXfs>
  <cellStyles count="5">
    <cellStyle name="Normal" xfId="0" builtinId="0"/>
    <cellStyle name="Normal 17" xfId="4" xr:uid="{2742B072-9ECE-4362-87DF-C0D00452BE46}"/>
    <cellStyle name="Normal 2 2" xfId="2" xr:uid="{FE8D3207-83C8-4B40-B110-C9E41B19A813}"/>
    <cellStyle name="Normal 5" xfId="3" xr:uid="{27C0C6BE-5983-4921-B322-A708F05308BE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A9EC7-0F11-404A-BE9C-B7BD39DF6FBE}">
  <sheetPr>
    <tabColor rgb="FF002060"/>
  </sheetPr>
  <dimension ref="A1:C5"/>
  <sheetViews>
    <sheetView tabSelected="1" workbookViewId="0">
      <selection activeCell="B27" sqref="B27"/>
    </sheetView>
  </sheetViews>
  <sheetFormatPr baseColWidth="10" defaultColWidth="11.453125" defaultRowHeight="14.5" x14ac:dyDescent="0.35"/>
  <cols>
    <col min="2" max="2" width="14.453125" bestFit="1" customWidth="1"/>
    <col min="3" max="3" width="22.453125" bestFit="1" customWidth="1"/>
    <col min="4" max="4" width="10.453125" customWidth="1"/>
  </cols>
  <sheetData>
    <row r="1" spans="1:3" x14ac:dyDescent="0.35">
      <c r="A1" s="2" t="s">
        <v>0</v>
      </c>
    </row>
    <row r="2" spans="1:3" ht="15" thickBot="1" x14ac:dyDescent="0.4"/>
    <row r="3" spans="1:3" ht="15" thickBot="1" x14ac:dyDescent="0.4">
      <c r="A3" s="198" t="s">
        <v>1</v>
      </c>
      <c r="B3" s="199" t="s">
        <v>2</v>
      </c>
      <c r="C3" s="200" t="s">
        <v>3</v>
      </c>
    </row>
    <row r="4" spans="1:3" x14ac:dyDescent="0.35">
      <c r="A4" s="196">
        <v>807</v>
      </c>
      <c r="B4" s="197" t="s">
        <v>4</v>
      </c>
      <c r="C4" s="201" t="s">
        <v>5</v>
      </c>
    </row>
    <row r="5" spans="1:3" ht="15" thickBot="1" x14ac:dyDescent="0.4">
      <c r="A5" s="53" t="s">
        <v>6</v>
      </c>
      <c r="B5" s="7" t="s">
        <v>4</v>
      </c>
      <c r="C5" s="8" t="s">
        <v>5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84107-36B3-4FEB-984B-E6332EA682BA}">
  <sheetPr>
    <tabColor rgb="FF002060"/>
  </sheetPr>
  <dimension ref="A1:I13"/>
  <sheetViews>
    <sheetView zoomScale="70" zoomScaleNormal="70" workbookViewId="0">
      <selection activeCell="L23" sqref="L23"/>
    </sheetView>
  </sheetViews>
  <sheetFormatPr baseColWidth="10" defaultColWidth="11.453125" defaultRowHeight="14.5" x14ac:dyDescent="0.35"/>
  <cols>
    <col min="1" max="1" width="13.7265625" customWidth="1"/>
    <col min="3" max="3" width="11" customWidth="1"/>
    <col min="4" max="6" width="9.54296875" customWidth="1"/>
    <col min="7" max="7" width="14.81640625" bestFit="1" customWidth="1"/>
    <col min="8" max="8" width="15" bestFit="1" customWidth="1"/>
    <col min="9" max="9" width="15.81640625" bestFit="1" customWidth="1"/>
  </cols>
  <sheetData>
    <row r="1" spans="1:9" x14ac:dyDescent="0.35">
      <c r="A1" s="6" t="s">
        <v>79</v>
      </c>
    </row>
    <row r="2" spans="1:9" ht="15" thickBot="1" x14ac:dyDescent="0.4"/>
    <row r="3" spans="1:9" x14ac:dyDescent="0.35">
      <c r="A3" s="294" t="s">
        <v>80</v>
      </c>
      <c r="B3" s="292" t="s">
        <v>1</v>
      </c>
      <c r="C3" s="292" t="s">
        <v>39</v>
      </c>
      <c r="D3" s="290" t="s">
        <v>81</v>
      </c>
      <c r="E3" s="290" t="s">
        <v>82</v>
      </c>
      <c r="F3" s="290" t="s">
        <v>83</v>
      </c>
      <c r="G3" s="292" t="s">
        <v>84</v>
      </c>
      <c r="H3" s="292" t="s">
        <v>85</v>
      </c>
      <c r="I3" s="288" t="s">
        <v>86</v>
      </c>
    </row>
    <row r="4" spans="1:9" ht="15" thickBot="1" x14ac:dyDescent="0.4">
      <c r="A4" s="295"/>
      <c r="B4" s="293"/>
      <c r="C4" s="293"/>
      <c r="D4" s="291"/>
      <c r="E4" s="291"/>
      <c r="F4" s="291"/>
      <c r="G4" s="293"/>
      <c r="H4" s="293"/>
      <c r="I4" s="289"/>
    </row>
    <row r="5" spans="1:9" x14ac:dyDescent="0.35">
      <c r="A5" s="296" t="s">
        <v>87</v>
      </c>
      <c r="B5" s="298" t="s">
        <v>9</v>
      </c>
      <c r="C5" s="126" t="s">
        <v>11</v>
      </c>
      <c r="D5" s="127">
        <v>0.82669999999999999</v>
      </c>
      <c r="E5" s="127">
        <v>0.82889999999999997</v>
      </c>
      <c r="F5" s="127">
        <v>0.74409999999999998</v>
      </c>
      <c r="G5" s="127">
        <v>0.80389999999999995</v>
      </c>
      <c r="H5" s="127">
        <v>0.9224</v>
      </c>
      <c r="I5" s="130">
        <v>0.9446</v>
      </c>
    </row>
    <row r="6" spans="1:9" ht="15" thickBot="1" x14ac:dyDescent="0.4">
      <c r="A6" s="297"/>
      <c r="B6" s="299"/>
      <c r="C6" s="124" t="s">
        <v>12</v>
      </c>
      <c r="D6" s="125" t="s">
        <v>88</v>
      </c>
      <c r="E6" s="125" t="s">
        <v>88</v>
      </c>
      <c r="F6" s="125" t="s">
        <v>88</v>
      </c>
      <c r="G6" s="125" t="s">
        <v>88</v>
      </c>
      <c r="H6" s="125" t="s">
        <v>88</v>
      </c>
      <c r="I6" s="131" t="s">
        <v>88</v>
      </c>
    </row>
    <row r="7" spans="1:9" x14ac:dyDescent="0.35">
      <c r="A7" s="296" t="s">
        <v>87</v>
      </c>
      <c r="B7" s="298" t="s">
        <v>10</v>
      </c>
      <c r="C7" s="126" t="s">
        <v>11</v>
      </c>
      <c r="D7" s="127">
        <v>0.9264</v>
      </c>
      <c r="E7" s="127"/>
      <c r="F7" s="127"/>
      <c r="G7" s="127">
        <v>0.9264</v>
      </c>
      <c r="H7" s="127"/>
      <c r="I7" s="130"/>
    </row>
    <row r="8" spans="1:9" ht="15" thickBot="1" x14ac:dyDescent="0.4">
      <c r="A8" s="297"/>
      <c r="B8" s="299"/>
      <c r="C8" s="124" t="s">
        <v>12</v>
      </c>
      <c r="D8" s="125" t="s">
        <v>88</v>
      </c>
      <c r="E8" s="125" t="s">
        <v>88</v>
      </c>
      <c r="F8" s="125" t="s">
        <v>88</v>
      </c>
      <c r="G8" s="125" t="s">
        <v>88</v>
      </c>
      <c r="H8" s="125" t="s">
        <v>88</v>
      </c>
      <c r="I8" s="131" t="s">
        <v>88</v>
      </c>
    </row>
    <row r="13" spans="1:9" ht="15.75" customHeight="1" x14ac:dyDescent="0.35"/>
  </sheetData>
  <mergeCells count="13">
    <mergeCell ref="A7:A8"/>
    <mergeCell ref="B7:B8"/>
    <mergeCell ref="A5:A6"/>
    <mergeCell ref="B5:B6"/>
    <mergeCell ref="H3:H4"/>
    <mergeCell ref="I3:I4"/>
    <mergeCell ref="F3:F4"/>
    <mergeCell ref="G3:G4"/>
    <mergeCell ref="A3:A4"/>
    <mergeCell ref="B3:B4"/>
    <mergeCell ref="C3:C4"/>
    <mergeCell ref="D3:D4"/>
    <mergeCell ref="E3:E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3BA51-07E5-461C-A684-36B55175692D}">
  <sheetPr>
    <tabColor rgb="FF002060"/>
  </sheetPr>
  <dimension ref="A1:F6"/>
  <sheetViews>
    <sheetView zoomScale="115" zoomScaleNormal="115" workbookViewId="0">
      <selection activeCell="E17" sqref="E17"/>
    </sheetView>
  </sheetViews>
  <sheetFormatPr baseColWidth="10" defaultColWidth="11.453125" defaultRowHeight="14.5" x14ac:dyDescent="0.35"/>
  <cols>
    <col min="1" max="1" width="12.7265625" customWidth="1"/>
    <col min="2" max="3" width="10.26953125" bestFit="1" customWidth="1"/>
    <col min="4" max="4" width="11.54296875" bestFit="1" customWidth="1"/>
    <col min="5" max="6" width="15.81640625" bestFit="1" customWidth="1"/>
  </cols>
  <sheetData>
    <row r="1" spans="1:6" x14ac:dyDescent="0.35">
      <c r="A1" s="6" t="s">
        <v>89</v>
      </c>
      <c r="B1" s="6"/>
      <c r="C1" s="6"/>
      <c r="D1" s="6"/>
      <c r="E1" s="6"/>
    </row>
    <row r="3" spans="1:6" ht="15" thickBot="1" x14ac:dyDescent="0.4"/>
    <row r="4" spans="1:6" ht="29.5" thickBot="1" x14ac:dyDescent="0.4">
      <c r="A4" s="93" t="s">
        <v>90</v>
      </c>
      <c r="B4" s="91" t="s">
        <v>91</v>
      </c>
      <c r="C4" s="91" t="s">
        <v>92</v>
      </c>
      <c r="D4" s="91" t="s">
        <v>93</v>
      </c>
      <c r="E4" s="91" t="s">
        <v>94</v>
      </c>
      <c r="F4" s="92" t="s">
        <v>95</v>
      </c>
    </row>
    <row r="5" spans="1:6" x14ac:dyDescent="0.35">
      <c r="A5" s="211" t="s">
        <v>4</v>
      </c>
      <c r="B5" s="212">
        <v>3253</v>
      </c>
      <c r="C5" s="212">
        <v>1045</v>
      </c>
      <c r="D5" s="212">
        <v>443</v>
      </c>
      <c r="E5" s="212">
        <v>758</v>
      </c>
      <c r="F5" s="201">
        <v>200</v>
      </c>
    </row>
    <row r="6" spans="1:6" ht="15" thickBot="1" x14ac:dyDescent="0.4">
      <c r="A6" s="194" t="s">
        <v>96</v>
      </c>
      <c r="B6" s="213">
        <v>5</v>
      </c>
      <c r="C6" s="213">
        <v>0</v>
      </c>
      <c r="D6" s="213">
        <v>0</v>
      </c>
      <c r="E6" s="213">
        <v>5</v>
      </c>
      <c r="F6" s="8">
        <v>0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700C2-2987-405D-964E-E6FF50D168D0}">
  <sheetPr>
    <tabColor rgb="FF002060"/>
  </sheetPr>
  <dimension ref="A1:D6"/>
  <sheetViews>
    <sheetView workbookViewId="0">
      <selection activeCell="G14" sqref="G14"/>
    </sheetView>
  </sheetViews>
  <sheetFormatPr baseColWidth="10" defaultColWidth="11.453125" defaultRowHeight="14.5" x14ac:dyDescent="0.35"/>
  <cols>
    <col min="3" max="3" width="9.81640625" bestFit="1" customWidth="1"/>
    <col min="4" max="4" width="13.54296875" customWidth="1"/>
  </cols>
  <sheetData>
    <row r="1" spans="1:4" x14ac:dyDescent="0.35">
      <c r="A1" s="36" t="s">
        <v>97</v>
      </c>
    </row>
    <row r="2" spans="1:4" ht="15" thickBot="1" x14ac:dyDescent="0.4"/>
    <row r="3" spans="1:4" ht="39.5" thickBot="1" x14ac:dyDescent="0.4">
      <c r="A3" s="146" t="s">
        <v>1</v>
      </c>
      <c r="B3" s="147" t="s">
        <v>98</v>
      </c>
      <c r="C3" s="147" t="s">
        <v>99</v>
      </c>
      <c r="D3" s="148" t="s">
        <v>100</v>
      </c>
    </row>
    <row r="4" spans="1:4" x14ac:dyDescent="0.35">
      <c r="A4" s="120" t="s">
        <v>9</v>
      </c>
      <c r="B4" s="121" t="s">
        <v>11</v>
      </c>
      <c r="C4" s="105">
        <v>3259</v>
      </c>
      <c r="D4" s="106">
        <v>763</v>
      </c>
    </row>
    <row r="5" spans="1:4" ht="15" thickBot="1" x14ac:dyDescent="0.4">
      <c r="A5" s="122" t="s">
        <v>9</v>
      </c>
      <c r="B5" s="123" t="s">
        <v>12</v>
      </c>
      <c r="C5" s="58" t="s">
        <v>88</v>
      </c>
      <c r="D5" s="59" t="s">
        <v>88</v>
      </c>
    </row>
    <row r="6" spans="1:4" x14ac:dyDescent="0.35">
      <c r="A6" t="s">
        <v>101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9DCF6-245A-406C-B330-5938F9FF42A7}">
  <sheetPr>
    <tabColor rgb="FF002060"/>
  </sheetPr>
  <dimension ref="A1:G7"/>
  <sheetViews>
    <sheetView zoomScale="70" zoomScaleNormal="70" workbookViewId="0">
      <selection activeCell="I21" sqref="I21"/>
    </sheetView>
  </sheetViews>
  <sheetFormatPr baseColWidth="10" defaultColWidth="11.453125" defaultRowHeight="14.5" x14ac:dyDescent="0.35"/>
  <sheetData>
    <row r="1" spans="1:7" x14ac:dyDescent="0.35">
      <c r="A1" s="6" t="s">
        <v>102</v>
      </c>
    </row>
    <row r="2" spans="1:7" ht="15" thickBot="1" x14ac:dyDescent="0.4">
      <c r="A2" s="36"/>
    </row>
    <row r="3" spans="1:7" ht="63" thickBot="1" x14ac:dyDescent="0.4">
      <c r="A3" s="66" t="s">
        <v>1</v>
      </c>
      <c r="B3" s="67" t="s">
        <v>39</v>
      </c>
      <c r="C3" s="67" t="s">
        <v>103</v>
      </c>
      <c r="D3" s="68" t="s">
        <v>104</v>
      </c>
      <c r="E3" s="68" t="s">
        <v>105</v>
      </c>
      <c r="F3" s="68" t="s">
        <v>106</v>
      </c>
      <c r="G3" s="69" t="s">
        <v>107</v>
      </c>
    </row>
    <row r="4" spans="1:7" x14ac:dyDescent="0.35">
      <c r="A4" s="99" t="s">
        <v>9</v>
      </c>
      <c r="B4" s="100" t="s">
        <v>11</v>
      </c>
      <c r="C4" s="100"/>
      <c r="D4" s="64"/>
      <c r="E4" s="64"/>
      <c r="F4" s="64"/>
      <c r="G4" s="65"/>
    </row>
    <row r="5" spans="1:7" ht="15" thickBot="1" x14ac:dyDescent="0.4">
      <c r="A5" s="101" t="s">
        <v>9</v>
      </c>
      <c r="B5" s="102" t="s">
        <v>12</v>
      </c>
      <c r="C5" s="102"/>
      <c r="D5" s="19"/>
      <c r="E5" s="19"/>
      <c r="F5" s="19"/>
      <c r="G5" s="57"/>
    </row>
    <row r="6" spans="1:7" ht="15" thickBot="1" x14ac:dyDescent="0.4">
      <c r="A6" s="300" t="s">
        <v>108</v>
      </c>
      <c r="B6" s="301"/>
      <c r="C6" s="302"/>
      <c r="D6" s="62"/>
      <c r="E6" s="62"/>
      <c r="F6" s="62"/>
      <c r="G6" s="63"/>
    </row>
    <row r="7" spans="1:7" x14ac:dyDescent="0.35">
      <c r="A7" s="3"/>
      <c r="B7" s="3"/>
      <c r="C7" s="3"/>
    </row>
  </sheetData>
  <mergeCells count="1">
    <mergeCell ref="A6:C6"/>
  </mergeCells>
  <pageMargins left="0.7" right="0.7" top="0.75" bottom="0.75" header="0.3" footer="0.3"/>
  <pageSetup paperSize="0" orientation="portrait" horizontalDpi="203" verticalDpi="20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56992-35EB-441E-82A3-248609FE1A5D}">
  <sheetPr>
    <tabColor rgb="FF002060"/>
  </sheetPr>
  <dimension ref="A1:G14"/>
  <sheetViews>
    <sheetView zoomScale="70" zoomScaleNormal="70" workbookViewId="0">
      <selection activeCell="G30" sqref="G30"/>
    </sheetView>
  </sheetViews>
  <sheetFormatPr baseColWidth="10" defaultColWidth="11.453125" defaultRowHeight="14.5" x14ac:dyDescent="0.35"/>
  <cols>
    <col min="7" max="7" width="12.81640625" customWidth="1"/>
  </cols>
  <sheetData>
    <row r="1" spans="1:7" x14ac:dyDescent="0.35">
      <c r="A1" s="6" t="s">
        <v>109</v>
      </c>
    </row>
    <row r="2" spans="1:7" ht="15" thickBot="1" x14ac:dyDescent="0.4">
      <c r="A2" s="36"/>
    </row>
    <row r="3" spans="1:7" ht="63" thickBot="1" x14ac:dyDescent="0.4">
      <c r="A3" s="66" t="s">
        <v>1</v>
      </c>
      <c r="B3" s="67" t="s">
        <v>39</v>
      </c>
      <c r="C3" s="67" t="s">
        <v>103</v>
      </c>
      <c r="D3" s="68" t="s">
        <v>104</v>
      </c>
      <c r="E3" s="68" t="s">
        <v>105</v>
      </c>
      <c r="F3" s="68" t="s">
        <v>106</v>
      </c>
      <c r="G3" s="69" t="s">
        <v>107</v>
      </c>
    </row>
    <row r="4" spans="1:7" x14ac:dyDescent="0.35">
      <c r="A4" s="99" t="s">
        <v>9</v>
      </c>
      <c r="B4" s="100" t="s">
        <v>11</v>
      </c>
      <c r="C4" s="100"/>
      <c r="D4" s="64"/>
      <c r="E4" s="64"/>
      <c r="F4" s="64"/>
      <c r="G4" s="65"/>
    </row>
    <row r="5" spans="1:7" ht="15" thickBot="1" x14ac:dyDescent="0.4">
      <c r="A5" s="122" t="s">
        <v>9</v>
      </c>
      <c r="B5" s="123" t="s">
        <v>12</v>
      </c>
      <c r="C5" s="123"/>
      <c r="D5" s="58"/>
      <c r="E5" s="58"/>
      <c r="F5" s="58"/>
      <c r="G5" s="59"/>
    </row>
    <row r="6" spans="1:7" hidden="1" x14ac:dyDescent="0.35">
      <c r="A6" s="99" t="s">
        <v>9</v>
      </c>
      <c r="B6" s="100" t="s">
        <v>11</v>
      </c>
      <c r="C6" s="100"/>
      <c r="D6" s="64"/>
      <c r="E6" s="64"/>
      <c r="F6" s="64"/>
      <c r="G6" s="65"/>
    </row>
    <row r="7" spans="1:7" hidden="1" x14ac:dyDescent="0.35">
      <c r="A7" s="101" t="s">
        <v>9</v>
      </c>
      <c r="B7" s="102" t="s">
        <v>12</v>
      </c>
      <c r="C7" s="102"/>
      <c r="D7" s="19"/>
      <c r="E7" s="19"/>
      <c r="F7" s="19"/>
      <c r="G7" s="57"/>
    </row>
    <row r="8" spans="1:7" hidden="1" x14ac:dyDescent="0.35">
      <c r="A8" s="101" t="s">
        <v>9</v>
      </c>
      <c r="B8" s="102" t="s">
        <v>11</v>
      </c>
      <c r="C8" s="102"/>
      <c r="D8" s="19"/>
      <c r="E8" s="19"/>
      <c r="F8" s="19"/>
      <c r="G8" s="57"/>
    </row>
    <row r="9" spans="1:7" hidden="1" x14ac:dyDescent="0.35">
      <c r="A9" s="101" t="s">
        <v>9</v>
      </c>
      <c r="B9" s="102" t="s">
        <v>12</v>
      </c>
      <c r="C9" s="102"/>
      <c r="D9" s="19"/>
      <c r="E9" s="19"/>
      <c r="F9" s="19"/>
      <c r="G9" s="57"/>
    </row>
    <row r="10" spans="1:7" hidden="1" x14ac:dyDescent="0.35">
      <c r="A10" s="101" t="s">
        <v>9</v>
      </c>
      <c r="B10" s="102" t="s">
        <v>12</v>
      </c>
      <c r="C10" s="102"/>
      <c r="D10" s="19"/>
      <c r="E10" s="19"/>
      <c r="F10" s="19"/>
      <c r="G10" s="57"/>
    </row>
    <row r="11" spans="1:7" hidden="1" x14ac:dyDescent="0.35">
      <c r="A11" s="101" t="s">
        <v>9</v>
      </c>
      <c r="B11" s="102" t="s">
        <v>11</v>
      </c>
      <c r="C11" s="102"/>
      <c r="D11" s="19"/>
      <c r="E11" s="19"/>
      <c r="F11" s="19"/>
      <c r="G11" s="57"/>
    </row>
    <row r="12" spans="1:7" ht="15" hidden="1" thickBot="1" x14ac:dyDescent="0.4">
      <c r="A12" s="103" t="s">
        <v>9</v>
      </c>
      <c r="B12" s="104" t="s">
        <v>12</v>
      </c>
      <c r="C12" s="104"/>
      <c r="D12" s="60"/>
      <c r="E12" s="60"/>
      <c r="F12" s="60"/>
      <c r="G12" s="61"/>
    </row>
    <row r="13" spans="1:7" ht="15" hidden="1" thickBot="1" x14ac:dyDescent="0.4">
      <c r="A13" s="300" t="s">
        <v>108</v>
      </c>
      <c r="B13" s="301"/>
      <c r="C13" s="302"/>
      <c r="D13" s="62"/>
      <c r="E13" s="62"/>
      <c r="F13" s="62"/>
      <c r="G13" s="63"/>
    </row>
    <row r="14" spans="1:7" hidden="1" x14ac:dyDescent="0.35"/>
  </sheetData>
  <mergeCells count="1">
    <mergeCell ref="A13:C1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084B2-3890-4ADF-9984-D5775BBD6E84}">
  <sheetPr>
    <tabColor rgb="FF002060"/>
  </sheetPr>
  <dimension ref="A1:E21"/>
  <sheetViews>
    <sheetView zoomScale="85" zoomScaleNormal="85" workbookViewId="0">
      <selection activeCell="I11" sqref="I11"/>
    </sheetView>
  </sheetViews>
  <sheetFormatPr baseColWidth="10" defaultColWidth="11.453125" defaultRowHeight="14.5" x14ac:dyDescent="0.35"/>
  <cols>
    <col min="1" max="1" width="9.453125" style="31" customWidth="1"/>
    <col min="2" max="2" width="107.7265625" bestFit="1" customWidth="1"/>
    <col min="3" max="3" width="10.26953125" bestFit="1" customWidth="1"/>
    <col min="4" max="4" width="9.453125" bestFit="1" customWidth="1"/>
    <col min="5" max="5" width="26.453125" bestFit="1" customWidth="1"/>
    <col min="6" max="7" width="10.26953125" bestFit="1" customWidth="1"/>
    <col min="8" max="8" width="9.453125" customWidth="1"/>
    <col min="9" max="9" width="9.453125" bestFit="1" customWidth="1"/>
    <col min="19" max="19" width="18.54296875" bestFit="1" customWidth="1"/>
  </cols>
  <sheetData>
    <row r="1" spans="1:5" x14ac:dyDescent="0.35">
      <c r="A1" s="6" t="s">
        <v>110</v>
      </c>
      <c r="B1" s="6"/>
      <c r="C1" s="6"/>
      <c r="D1" s="6"/>
      <c r="E1" s="6"/>
    </row>
    <row r="2" spans="1:5" x14ac:dyDescent="0.35">
      <c r="A2"/>
    </row>
    <row r="3" spans="1:5" ht="15" thickBot="1" x14ac:dyDescent="0.4"/>
    <row r="4" spans="1:5" x14ac:dyDescent="0.35">
      <c r="A4" s="305" t="s">
        <v>111</v>
      </c>
      <c r="B4" s="306"/>
    </row>
    <row r="5" spans="1:5" ht="15" thickBot="1" x14ac:dyDescent="0.4">
      <c r="A5" s="307" t="s">
        <v>112</v>
      </c>
      <c r="B5" s="308"/>
      <c r="C5" s="27"/>
      <c r="D5" s="27"/>
      <c r="E5" s="27"/>
    </row>
    <row r="6" spans="1:5" x14ac:dyDescent="0.35">
      <c r="A6" s="73">
        <v>0</v>
      </c>
      <c r="B6" s="20" t="s">
        <v>113</v>
      </c>
      <c r="C6" s="27"/>
      <c r="D6" s="27"/>
      <c r="E6" s="27"/>
    </row>
    <row r="7" spans="1:5" x14ac:dyDescent="0.35">
      <c r="A7" s="71" t="s">
        <v>114</v>
      </c>
      <c r="B7" s="9" t="s">
        <v>115</v>
      </c>
      <c r="C7" s="27"/>
      <c r="D7" s="27"/>
      <c r="E7" s="27"/>
    </row>
    <row r="8" spans="1:5" x14ac:dyDescent="0.35">
      <c r="A8" s="71" t="s">
        <v>116</v>
      </c>
      <c r="B8" s="9" t="s">
        <v>117</v>
      </c>
      <c r="C8" s="27"/>
      <c r="D8" s="27"/>
      <c r="E8" s="27"/>
    </row>
    <row r="9" spans="1:5" x14ac:dyDescent="0.35">
      <c r="A9" s="71">
        <v>2</v>
      </c>
      <c r="B9" s="9" t="s">
        <v>118</v>
      </c>
      <c r="C9" s="27"/>
      <c r="D9" s="27"/>
      <c r="E9" s="27"/>
    </row>
    <row r="10" spans="1:5" ht="27.65" customHeight="1" x14ac:dyDescent="0.35">
      <c r="A10" s="71">
        <v>3</v>
      </c>
      <c r="B10" s="9" t="s">
        <v>119</v>
      </c>
      <c r="C10" s="27"/>
      <c r="D10" s="27"/>
      <c r="E10" s="27"/>
    </row>
    <row r="11" spans="1:5" x14ac:dyDescent="0.35">
      <c r="A11" s="303" t="s">
        <v>120</v>
      </c>
      <c r="B11" s="9" t="s">
        <v>121</v>
      </c>
      <c r="C11" s="27"/>
      <c r="D11" s="27"/>
      <c r="E11" s="27"/>
    </row>
    <row r="12" spans="1:5" x14ac:dyDescent="0.35">
      <c r="A12" s="303"/>
      <c r="B12" s="9" t="s">
        <v>122</v>
      </c>
      <c r="C12" s="27"/>
      <c r="D12" s="27"/>
      <c r="E12" s="27"/>
    </row>
    <row r="13" spans="1:5" x14ac:dyDescent="0.35">
      <c r="A13" s="303"/>
      <c r="B13" s="9" t="s">
        <v>123</v>
      </c>
      <c r="C13" s="27"/>
      <c r="D13" s="27"/>
      <c r="E13" s="27"/>
    </row>
    <row r="14" spans="1:5" x14ac:dyDescent="0.35">
      <c r="A14" s="303" t="s">
        <v>124</v>
      </c>
      <c r="B14" s="9" t="s">
        <v>125</v>
      </c>
      <c r="C14" s="27"/>
      <c r="D14" s="27"/>
      <c r="E14" s="27"/>
    </row>
    <row r="15" spans="1:5" x14ac:dyDescent="0.35">
      <c r="A15" s="303"/>
      <c r="B15" s="9" t="s">
        <v>126</v>
      </c>
      <c r="C15" s="27"/>
      <c r="D15" s="27"/>
      <c r="E15" s="27"/>
    </row>
    <row r="16" spans="1:5" x14ac:dyDescent="0.35">
      <c r="A16" s="303"/>
      <c r="B16" s="9" t="s">
        <v>127</v>
      </c>
      <c r="C16" s="27"/>
      <c r="D16" s="27"/>
      <c r="E16" s="27"/>
    </row>
    <row r="17" spans="1:5" x14ac:dyDescent="0.35">
      <c r="A17" s="304" t="s">
        <v>128</v>
      </c>
      <c r="B17" s="9" t="s">
        <v>121</v>
      </c>
      <c r="C17" s="27"/>
      <c r="D17" s="27"/>
      <c r="E17" s="27"/>
    </row>
    <row r="18" spans="1:5" x14ac:dyDescent="0.35">
      <c r="A18" s="304"/>
      <c r="B18" s="9" t="s">
        <v>129</v>
      </c>
      <c r="C18" s="27"/>
      <c r="D18" s="27"/>
      <c r="E18" s="27"/>
    </row>
    <row r="19" spans="1:5" x14ac:dyDescent="0.35">
      <c r="A19" s="303" t="s">
        <v>130</v>
      </c>
      <c r="B19" s="9" t="s">
        <v>131</v>
      </c>
      <c r="C19" s="27"/>
      <c r="D19" s="27"/>
      <c r="E19" s="27"/>
    </row>
    <row r="20" spans="1:5" x14ac:dyDescent="0.35">
      <c r="A20" s="303"/>
      <c r="B20" s="9" t="s">
        <v>132</v>
      </c>
      <c r="C20" s="27"/>
      <c r="D20" s="27"/>
      <c r="E20" s="27"/>
    </row>
    <row r="21" spans="1:5" ht="15" thickBot="1" x14ac:dyDescent="0.4">
      <c r="A21" s="72" t="s">
        <v>133</v>
      </c>
      <c r="B21" s="8" t="s">
        <v>134</v>
      </c>
      <c r="C21" s="27"/>
      <c r="D21" s="27"/>
      <c r="E21" s="27"/>
    </row>
  </sheetData>
  <mergeCells count="6">
    <mergeCell ref="A11:A13"/>
    <mergeCell ref="A14:A16"/>
    <mergeCell ref="A17:A18"/>
    <mergeCell ref="A19:A20"/>
    <mergeCell ref="A4:B4"/>
    <mergeCell ref="A5:B5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C7F5A-414F-46A0-99FC-30FED0B5A1F0}">
  <sheetPr>
    <tabColor rgb="FF002060"/>
  </sheetPr>
  <dimension ref="A1:S7"/>
  <sheetViews>
    <sheetView zoomScale="70" zoomScaleNormal="70" workbookViewId="0">
      <selection activeCell="I11" sqref="I11"/>
    </sheetView>
  </sheetViews>
  <sheetFormatPr baseColWidth="10" defaultColWidth="11.453125" defaultRowHeight="14.5" x14ac:dyDescent="0.35"/>
  <cols>
    <col min="1" max="1" width="8" style="31" bestFit="1" customWidth="1"/>
    <col min="2" max="3" width="10.26953125" bestFit="1" customWidth="1"/>
    <col min="4" max="4" width="9.453125" bestFit="1" customWidth="1"/>
    <col min="5" max="5" width="26.453125" bestFit="1" customWidth="1"/>
    <col min="6" max="7" width="10.26953125" bestFit="1" customWidth="1"/>
    <col min="8" max="8" width="9.453125" customWidth="1"/>
    <col min="9" max="9" width="9.453125" bestFit="1" customWidth="1"/>
    <col min="19" max="19" width="18.54296875" bestFit="1" customWidth="1"/>
  </cols>
  <sheetData>
    <row r="1" spans="1:19" x14ac:dyDescent="0.35">
      <c r="A1" s="6" t="s">
        <v>135</v>
      </c>
      <c r="B1" s="6"/>
      <c r="C1" s="6"/>
      <c r="D1" s="6"/>
      <c r="E1" s="6"/>
    </row>
    <row r="2" spans="1:19" x14ac:dyDescent="0.35">
      <c r="A2"/>
    </row>
    <row r="4" spans="1:19" s="75" customFormat="1" ht="36" x14ac:dyDescent="0.35">
      <c r="A4" s="74" t="s">
        <v>136</v>
      </c>
      <c r="B4" s="74" t="s">
        <v>137</v>
      </c>
      <c r="C4" s="74" t="s">
        <v>138</v>
      </c>
      <c r="D4" s="74" t="s">
        <v>139</v>
      </c>
      <c r="E4" s="74" t="s">
        <v>140</v>
      </c>
      <c r="F4" s="74" t="s">
        <v>90</v>
      </c>
      <c r="G4" s="74" t="s">
        <v>141</v>
      </c>
      <c r="H4" s="74" t="s">
        <v>142</v>
      </c>
      <c r="I4" s="74" t="s">
        <v>143</v>
      </c>
      <c r="J4" s="74" t="s">
        <v>144</v>
      </c>
      <c r="K4" s="74" t="s">
        <v>145</v>
      </c>
      <c r="L4" s="74" t="s">
        <v>146</v>
      </c>
      <c r="M4" s="74" t="s">
        <v>147</v>
      </c>
      <c r="N4" s="74" t="s">
        <v>148</v>
      </c>
      <c r="O4" s="74" t="s">
        <v>149</v>
      </c>
      <c r="P4" s="74" t="s">
        <v>150</v>
      </c>
      <c r="Q4" s="74" t="s">
        <v>151</v>
      </c>
      <c r="R4" s="74" t="s">
        <v>152</v>
      </c>
      <c r="S4" s="74" t="s">
        <v>153</v>
      </c>
    </row>
    <row r="5" spans="1:19" x14ac:dyDescent="0.35">
      <c r="A5" s="97">
        <v>1</v>
      </c>
      <c r="B5" s="98">
        <v>44397</v>
      </c>
      <c r="C5" s="98" t="s">
        <v>65</v>
      </c>
      <c r="D5" s="97" t="s">
        <v>154</v>
      </c>
      <c r="E5" s="97" t="s">
        <v>155</v>
      </c>
      <c r="F5" s="37">
        <v>120</v>
      </c>
      <c r="G5" s="37" t="s">
        <v>156</v>
      </c>
      <c r="H5" s="37">
        <v>92</v>
      </c>
      <c r="I5" s="38">
        <v>0.71111111111111114</v>
      </c>
      <c r="J5" s="38">
        <v>0.70833333333333337</v>
      </c>
      <c r="K5" s="38" t="s">
        <v>157</v>
      </c>
      <c r="L5" s="39" t="s">
        <v>158</v>
      </c>
      <c r="M5" s="37">
        <v>1</v>
      </c>
      <c r="N5" s="37">
        <v>1</v>
      </c>
      <c r="O5" s="37">
        <v>22</v>
      </c>
      <c r="P5" s="37">
        <v>4</v>
      </c>
      <c r="Q5" s="37">
        <v>4</v>
      </c>
      <c r="R5" s="39">
        <v>0</v>
      </c>
      <c r="S5" s="39" t="s">
        <v>159</v>
      </c>
    </row>
    <row r="6" spans="1:19" x14ac:dyDescent="0.35">
      <c r="A6" s="97">
        <v>2</v>
      </c>
      <c r="B6" s="98">
        <v>44397</v>
      </c>
      <c r="C6" s="98" t="s">
        <v>65</v>
      </c>
      <c r="D6" s="97" t="s">
        <v>154</v>
      </c>
      <c r="E6" s="97" t="s">
        <v>155</v>
      </c>
      <c r="F6" s="37">
        <v>105</v>
      </c>
      <c r="G6" s="37" t="s">
        <v>160</v>
      </c>
      <c r="H6" s="37">
        <v>161</v>
      </c>
      <c r="I6" s="38">
        <v>0.71180555555555547</v>
      </c>
      <c r="J6" s="38">
        <v>0.70833333333333337</v>
      </c>
      <c r="K6" s="38" t="s">
        <v>157</v>
      </c>
      <c r="L6" s="37" t="s">
        <v>161</v>
      </c>
      <c r="M6" s="37">
        <v>1</v>
      </c>
      <c r="N6" s="37">
        <v>1</v>
      </c>
      <c r="O6" s="37">
        <v>6</v>
      </c>
      <c r="P6" s="37">
        <v>5</v>
      </c>
      <c r="Q6" s="37">
        <v>12</v>
      </c>
      <c r="R6" s="39">
        <v>0</v>
      </c>
      <c r="S6" s="39"/>
    </row>
    <row r="7" spans="1:19" x14ac:dyDescent="0.35">
      <c r="A7" s="97">
        <v>3</v>
      </c>
      <c r="B7" s="98">
        <v>44397</v>
      </c>
      <c r="C7" s="98" t="s">
        <v>65</v>
      </c>
      <c r="D7" s="97" t="s">
        <v>154</v>
      </c>
      <c r="E7" s="97" t="s">
        <v>155</v>
      </c>
      <c r="F7" s="37">
        <v>105</v>
      </c>
      <c r="G7" s="37" t="s">
        <v>156</v>
      </c>
      <c r="H7" s="37">
        <v>92</v>
      </c>
      <c r="I7" s="38">
        <v>0.71319444444444446</v>
      </c>
      <c r="J7" s="38">
        <v>0.70833333333333337</v>
      </c>
      <c r="K7" s="38" t="s">
        <v>157</v>
      </c>
      <c r="L7" s="37" t="s">
        <v>162</v>
      </c>
      <c r="M7" s="37">
        <v>1</v>
      </c>
      <c r="N7" s="37">
        <v>1</v>
      </c>
      <c r="O7" s="37">
        <v>5</v>
      </c>
      <c r="P7" s="37">
        <v>3</v>
      </c>
      <c r="Q7" s="37">
        <v>3</v>
      </c>
      <c r="R7" s="39">
        <v>0</v>
      </c>
      <c r="S7" s="39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48004-FED8-4D71-865F-6953B6C8D4EA}">
  <sheetPr>
    <tabColor rgb="FF002060"/>
  </sheetPr>
  <dimension ref="A1:W44"/>
  <sheetViews>
    <sheetView topLeftCell="A6" zoomScale="70" zoomScaleNormal="70" workbookViewId="0">
      <selection activeCell="H43" sqref="A26:H43"/>
    </sheetView>
  </sheetViews>
  <sheetFormatPr baseColWidth="10" defaultColWidth="11.453125" defaultRowHeight="14.5" x14ac:dyDescent="0.35"/>
  <cols>
    <col min="3" max="3" width="13.1796875" customWidth="1"/>
  </cols>
  <sheetData>
    <row r="1" spans="1:23" x14ac:dyDescent="0.35">
      <c r="A1" s="6" t="s">
        <v>163</v>
      </c>
    </row>
    <row r="2" spans="1:23" ht="15" thickBot="1" x14ac:dyDescent="0.4">
      <c r="A2" s="6"/>
    </row>
    <row r="3" spans="1:23" ht="26.5" thickBot="1" x14ac:dyDescent="0.4">
      <c r="A3" s="81" t="s">
        <v>1</v>
      </c>
      <c r="B3" s="82" t="s">
        <v>39</v>
      </c>
      <c r="C3" s="82" t="s">
        <v>164</v>
      </c>
      <c r="D3" s="82">
        <v>102</v>
      </c>
      <c r="E3" s="82">
        <v>103</v>
      </c>
      <c r="F3" s="82">
        <v>108</v>
      </c>
      <c r="G3" s="82">
        <v>107</v>
      </c>
      <c r="H3" s="82">
        <v>104</v>
      </c>
      <c r="I3" s="82" t="s">
        <v>165</v>
      </c>
      <c r="J3" s="82" t="s">
        <v>166</v>
      </c>
      <c r="K3" s="83" t="s">
        <v>167</v>
      </c>
      <c r="M3" s="40"/>
      <c r="N3" s="40"/>
      <c r="O3" s="40"/>
      <c r="P3" s="40"/>
      <c r="Q3" s="40"/>
      <c r="R3" s="40"/>
      <c r="S3" s="40"/>
      <c r="T3" s="40"/>
      <c r="U3" s="40"/>
    </row>
    <row r="4" spans="1:23" x14ac:dyDescent="0.35">
      <c r="A4" s="78" t="s">
        <v>9</v>
      </c>
      <c r="B4" s="79" t="s">
        <v>11</v>
      </c>
      <c r="C4" s="79"/>
      <c r="D4" s="79"/>
      <c r="E4" s="79"/>
      <c r="F4" s="79"/>
      <c r="G4" s="79"/>
      <c r="H4" s="79"/>
      <c r="I4" s="79"/>
      <c r="J4" s="79">
        <f>+SUM(D4:H4)</f>
        <v>0</v>
      </c>
      <c r="K4" s="80">
        <f>I4+J4</f>
        <v>0</v>
      </c>
      <c r="M4" s="42"/>
      <c r="N4" s="42"/>
      <c r="O4" s="42"/>
      <c r="P4" s="42"/>
      <c r="Q4" s="42"/>
      <c r="R4" s="42"/>
      <c r="S4" s="42"/>
      <c r="T4" s="42"/>
      <c r="U4" s="42"/>
    </row>
    <row r="5" spans="1:23" x14ac:dyDescent="0.35">
      <c r="A5" s="76" t="s">
        <v>9</v>
      </c>
      <c r="B5" s="41" t="s">
        <v>11</v>
      </c>
      <c r="C5" s="41"/>
      <c r="D5" s="41"/>
      <c r="E5" s="41"/>
      <c r="F5" s="41"/>
      <c r="G5" s="41"/>
      <c r="H5" s="41"/>
      <c r="I5" s="41"/>
      <c r="J5" s="41">
        <f t="shared" ref="J5:J17" si="0">+SUM(D5:H5)</f>
        <v>0</v>
      </c>
      <c r="K5" s="77">
        <f t="shared" ref="K5:K17" si="1">I5+J5</f>
        <v>0</v>
      </c>
      <c r="M5" s="42"/>
      <c r="N5" s="42"/>
      <c r="O5" s="42"/>
      <c r="P5" s="42"/>
      <c r="Q5" s="42"/>
      <c r="R5" s="42"/>
      <c r="S5" s="42"/>
      <c r="T5" s="42"/>
      <c r="U5" s="42"/>
    </row>
    <row r="6" spans="1:23" x14ac:dyDescent="0.35">
      <c r="A6" s="76" t="s">
        <v>9</v>
      </c>
      <c r="B6" s="41" t="s">
        <v>11</v>
      </c>
      <c r="C6" s="41"/>
      <c r="D6" s="41"/>
      <c r="E6" s="41"/>
      <c r="F6" s="41"/>
      <c r="G6" s="41"/>
      <c r="H6" s="41"/>
      <c r="I6" s="41"/>
      <c r="J6" s="41">
        <f t="shared" si="0"/>
        <v>0</v>
      </c>
      <c r="K6" s="77">
        <f t="shared" si="1"/>
        <v>0</v>
      </c>
      <c r="M6" s="42"/>
      <c r="N6" s="42"/>
      <c r="O6" s="42"/>
      <c r="P6" s="42"/>
      <c r="Q6" s="42"/>
      <c r="R6" s="42"/>
      <c r="S6" s="42"/>
      <c r="T6" s="42"/>
      <c r="U6" s="42"/>
    </row>
    <row r="7" spans="1:23" x14ac:dyDescent="0.35">
      <c r="A7" s="76" t="s">
        <v>9</v>
      </c>
      <c r="B7" s="41" t="s">
        <v>11</v>
      </c>
      <c r="C7" s="41"/>
      <c r="D7" s="41"/>
      <c r="E7" s="41"/>
      <c r="F7" s="41"/>
      <c r="G7" s="41"/>
      <c r="H7" s="41"/>
      <c r="I7" s="41"/>
      <c r="J7" s="41">
        <f t="shared" si="0"/>
        <v>0</v>
      </c>
      <c r="K7" s="77">
        <f t="shared" si="1"/>
        <v>0</v>
      </c>
      <c r="M7" s="42"/>
      <c r="N7" s="42"/>
      <c r="O7" s="42"/>
      <c r="P7" s="42"/>
      <c r="Q7" s="42"/>
      <c r="R7" s="42"/>
      <c r="S7" s="42"/>
      <c r="T7" s="42"/>
      <c r="U7" s="42"/>
    </row>
    <row r="8" spans="1:23" x14ac:dyDescent="0.35">
      <c r="A8" s="76" t="s">
        <v>9</v>
      </c>
      <c r="B8" s="41" t="s">
        <v>11</v>
      </c>
      <c r="C8" s="41"/>
      <c r="D8" s="41"/>
      <c r="E8" s="41"/>
      <c r="F8" s="41"/>
      <c r="G8" s="41"/>
      <c r="H8" s="41"/>
      <c r="I8" s="41"/>
      <c r="J8" s="41">
        <f t="shared" si="0"/>
        <v>0</v>
      </c>
      <c r="K8" s="77">
        <f t="shared" si="1"/>
        <v>0</v>
      </c>
      <c r="M8" s="42"/>
      <c r="N8" s="42"/>
      <c r="O8" s="42"/>
      <c r="P8" s="42"/>
      <c r="Q8" s="42"/>
      <c r="R8" s="42"/>
      <c r="S8" s="42"/>
      <c r="T8" s="42"/>
      <c r="U8" s="42"/>
    </row>
    <row r="9" spans="1:23" x14ac:dyDescent="0.35">
      <c r="A9" s="76" t="s">
        <v>9</v>
      </c>
      <c r="B9" s="41" t="s">
        <v>11</v>
      </c>
      <c r="C9" s="41"/>
      <c r="D9" s="41"/>
      <c r="E9" s="41"/>
      <c r="F9" s="41"/>
      <c r="G9" s="41"/>
      <c r="H9" s="41"/>
      <c r="I9" s="41"/>
      <c r="J9" s="41">
        <f t="shared" si="0"/>
        <v>0</v>
      </c>
      <c r="K9" s="77">
        <f t="shared" si="1"/>
        <v>0</v>
      </c>
      <c r="M9" s="42"/>
      <c r="N9" s="42"/>
      <c r="O9" s="42"/>
      <c r="P9" s="42"/>
      <c r="Q9" s="42"/>
      <c r="R9" s="42"/>
      <c r="S9" s="42"/>
      <c r="T9" s="42"/>
      <c r="U9" s="42"/>
    </row>
    <row r="10" spans="1:23" x14ac:dyDescent="0.35">
      <c r="A10" s="76" t="s">
        <v>9</v>
      </c>
      <c r="B10" s="41" t="s">
        <v>11</v>
      </c>
      <c r="C10" s="41"/>
      <c r="D10" s="41"/>
      <c r="E10" s="41"/>
      <c r="F10" s="41"/>
      <c r="G10" s="41"/>
      <c r="H10" s="41"/>
      <c r="I10" s="41"/>
      <c r="J10" s="41">
        <f t="shared" si="0"/>
        <v>0</v>
      </c>
      <c r="K10" s="77">
        <f t="shared" si="1"/>
        <v>0</v>
      </c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</row>
    <row r="11" spans="1:23" x14ac:dyDescent="0.35">
      <c r="A11" s="76" t="s">
        <v>9</v>
      </c>
      <c r="B11" s="41" t="s">
        <v>11</v>
      </c>
      <c r="C11" s="41"/>
      <c r="D11" s="41"/>
      <c r="E11" s="41"/>
      <c r="F11" s="41"/>
      <c r="G11" s="41"/>
      <c r="H11" s="41"/>
      <c r="I11" s="41"/>
      <c r="J11" s="41">
        <f t="shared" si="0"/>
        <v>0</v>
      </c>
      <c r="K11" s="77">
        <f t="shared" si="1"/>
        <v>0</v>
      </c>
      <c r="M11" s="40"/>
      <c r="N11" s="40"/>
      <c r="O11" s="40"/>
      <c r="P11" s="40"/>
      <c r="Q11" s="40"/>
      <c r="R11" s="40"/>
      <c r="S11" s="40"/>
      <c r="T11" s="40"/>
      <c r="U11" s="40"/>
    </row>
    <row r="12" spans="1:23" x14ac:dyDescent="0.35">
      <c r="A12" s="76" t="s">
        <v>9</v>
      </c>
      <c r="B12" s="41" t="s">
        <v>12</v>
      </c>
      <c r="C12" s="41"/>
      <c r="D12" s="41"/>
      <c r="E12" s="41"/>
      <c r="F12" s="41"/>
      <c r="G12" s="41"/>
      <c r="H12" s="41"/>
      <c r="I12" s="41"/>
      <c r="J12" s="41">
        <f t="shared" si="0"/>
        <v>0</v>
      </c>
      <c r="K12" s="77">
        <f t="shared" si="1"/>
        <v>0</v>
      </c>
      <c r="M12" s="42"/>
      <c r="N12" s="42"/>
      <c r="O12" s="42"/>
      <c r="P12" s="42"/>
      <c r="Q12" s="42"/>
      <c r="R12" s="42"/>
      <c r="S12" s="42"/>
      <c r="T12" s="42"/>
      <c r="U12" s="42"/>
    </row>
    <row r="13" spans="1:23" x14ac:dyDescent="0.35">
      <c r="A13" s="78" t="s">
        <v>9</v>
      </c>
      <c r="B13" s="41" t="s">
        <v>12</v>
      </c>
      <c r="C13" s="41"/>
      <c r="D13" s="41"/>
      <c r="E13" s="41"/>
      <c r="F13" s="41"/>
      <c r="G13" s="41"/>
      <c r="H13" s="41"/>
      <c r="I13" s="41"/>
      <c r="J13" s="41">
        <f t="shared" si="0"/>
        <v>0</v>
      </c>
      <c r="K13" s="77">
        <f t="shared" si="1"/>
        <v>0</v>
      </c>
      <c r="M13" s="42"/>
      <c r="N13" s="42"/>
      <c r="O13" s="42"/>
      <c r="P13" s="42"/>
      <c r="Q13" s="42"/>
      <c r="R13" s="42"/>
      <c r="S13" s="42"/>
      <c r="T13" s="42"/>
      <c r="U13" s="42"/>
    </row>
    <row r="14" spans="1:23" x14ac:dyDescent="0.35">
      <c r="A14" s="76" t="s">
        <v>9</v>
      </c>
      <c r="B14" s="41" t="s">
        <v>12</v>
      </c>
      <c r="C14" s="41"/>
      <c r="D14" s="41"/>
      <c r="E14" s="41"/>
      <c r="F14" s="41"/>
      <c r="G14" s="41"/>
      <c r="H14" s="41"/>
      <c r="I14" s="41"/>
      <c r="J14" s="41">
        <f t="shared" si="0"/>
        <v>0</v>
      </c>
      <c r="K14" s="77">
        <f t="shared" si="1"/>
        <v>0</v>
      </c>
      <c r="M14" s="42"/>
      <c r="N14" s="42"/>
      <c r="O14" s="42"/>
      <c r="P14" s="42"/>
      <c r="Q14" s="42"/>
      <c r="R14" s="42"/>
      <c r="S14" s="42"/>
      <c r="T14" s="42"/>
      <c r="U14" s="42"/>
    </row>
    <row r="15" spans="1:23" x14ac:dyDescent="0.35">
      <c r="A15" s="76" t="s">
        <v>9</v>
      </c>
      <c r="B15" s="41" t="s">
        <v>12</v>
      </c>
      <c r="C15" s="41"/>
      <c r="D15" s="41"/>
      <c r="E15" s="41"/>
      <c r="F15" s="41"/>
      <c r="G15" s="41"/>
      <c r="H15" s="41"/>
      <c r="I15" s="41"/>
      <c r="J15" s="41">
        <f t="shared" si="0"/>
        <v>0</v>
      </c>
      <c r="K15" s="77">
        <f t="shared" si="1"/>
        <v>0</v>
      </c>
      <c r="M15" s="42"/>
      <c r="N15" s="42"/>
      <c r="O15" s="42"/>
      <c r="P15" s="42"/>
      <c r="Q15" s="42"/>
      <c r="R15" s="42"/>
      <c r="S15" s="42"/>
      <c r="T15" s="42"/>
      <c r="U15" s="42"/>
    </row>
    <row r="16" spans="1:23" x14ac:dyDescent="0.35">
      <c r="A16" s="76" t="s">
        <v>9</v>
      </c>
      <c r="B16" s="41" t="s">
        <v>12</v>
      </c>
      <c r="C16" s="41"/>
      <c r="D16" s="41"/>
      <c r="E16" s="41"/>
      <c r="F16" s="41"/>
      <c r="G16" s="41"/>
      <c r="H16" s="41"/>
      <c r="I16" s="41"/>
      <c r="J16" s="41">
        <f t="shared" si="0"/>
        <v>0</v>
      </c>
      <c r="K16" s="77">
        <f t="shared" si="1"/>
        <v>0</v>
      </c>
      <c r="M16" s="42"/>
      <c r="N16" s="42"/>
      <c r="O16" s="42"/>
      <c r="P16" s="42"/>
      <c r="Q16" s="42"/>
      <c r="R16" s="42"/>
      <c r="S16" s="42"/>
      <c r="T16" s="42"/>
      <c r="U16" s="42"/>
    </row>
    <row r="17" spans="1:23" x14ac:dyDescent="0.35">
      <c r="A17" s="76" t="s">
        <v>9</v>
      </c>
      <c r="B17" s="41" t="s">
        <v>12</v>
      </c>
      <c r="C17" s="41"/>
      <c r="D17" s="41"/>
      <c r="E17" s="41"/>
      <c r="F17" s="41"/>
      <c r="G17" s="41"/>
      <c r="H17" s="41"/>
      <c r="I17" s="41"/>
      <c r="J17" s="41">
        <f t="shared" si="0"/>
        <v>0</v>
      </c>
      <c r="K17" s="77">
        <f t="shared" si="1"/>
        <v>0</v>
      </c>
      <c r="M17" s="42"/>
      <c r="N17" s="42"/>
      <c r="O17" s="42"/>
      <c r="P17" s="42"/>
      <c r="Q17" s="42"/>
      <c r="R17" s="42"/>
      <c r="S17" s="42"/>
      <c r="T17" s="42"/>
      <c r="U17" s="42"/>
    </row>
    <row r="18" spans="1:23" x14ac:dyDescent="0.35">
      <c r="A18" s="76" t="s">
        <v>9</v>
      </c>
      <c r="B18" s="41"/>
      <c r="C18" s="41"/>
      <c r="D18" s="41"/>
      <c r="E18" s="41"/>
      <c r="F18" s="41"/>
      <c r="G18" s="41"/>
      <c r="H18" s="41"/>
      <c r="I18" s="41"/>
      <c r="J18" s="41"/>
      <c r="K18" s="77"/>
    </row>
    <row r="19" spans="1:23" x14ac:dyDescent="0.35">
      <c r="A19" s="76"/>
      <c r="B19" s="41"/>
      <c r="C19" s="41"/>
      <c r="D19" s="41"/>
      <c r="E19" s="41"/>
      <c r="F19" s="41"/>
      <c r="G19" s="41"/>
      <c r="H19" s="41"/>
      <c r="I19" s="41"/>
      <c r="J19" s="41"/>
      <c r="K19" s="77"/>
    </row>
    <row r="20" spans="1:23" x14ac:dyDescent="0.35">
      <c r="A20" s="76"/>
      <c r="B20" s="41"/>
      <c r="C20" s="41"/>
      <c r="D20" s="41"/>
      <c r="E20" s="41"/>
      <c r="F20" s="41"/>
      <c r="G20" s="41"/>
      <c r="H20" s="41"/>
      <c r="I20" s="41"/>
      <c r="J20" s="41"/>
      <c r="K20" s="77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</row>
    <row r="21" spans="1:23" ht="15" thickBot="1" x14ac:dyDescent="0.4">
      <c r="A21" s="84"/>
      <c r="B21" s="85"/>
      <c r="C21" s="85"/>
      <c r="D21" s="85"/>
      <c r="E21" s="85"/>
      <c r="F21" s="85"/>
      <c r="G21" s="85"/>
      <c r="H21" s="85"/>
      <c r="I21" s="85"/>
      <c r="J21" s="85"/>
      <c r="K21" s="86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</row>
    <row r="22" spans="1:23" ht="30" customHeight="1" thickBot="1" x14ac:dyDescent="0.4">
      <c r="A22" s="309" t="s">
        <v>169</v>
      </c>
      <c r="B22" s="310"/>
      <c r="C22" s="310"/>
      <c r="D22" s="87">
        <f t="shared" ref="D22:K22" si="2">SUM(D4:D21)</f>
        <v>0</v>
      </c>
      <c r="E22" s="87">
        <f t="shared" si="2"/>
        <v>0</v>
      </c>
      <c r="F22" s="87">
        <f t="shared" si="2"/>
        <v>0</v>
      </c>
      <c r="G22" s="87">
        <f t="shared" si="2"/>
        <v>0</v>
      </c>
      <c r="H22" s="87">
        <f t="shared" si="2"/>
        <v>0</v>
      </c>
      <c r="I22" s="87">
        <f t="shared" si="2"/>
        <v>0</v>
      </c>
      <c r="J22" s="87">
        <f t="shared" si="2"/>
        <v>0</v>
      </c>
      <c r="K22" s="88">
        <f t="shared" si="2"/>
        <v>0</v>
      </c>
    </row>
    <row r="24" spans="1:23" ht="15" thickBot="1" x14ac:dyDescent="0.4">
      <c r="A24" s="6" t="s">
        <v>170</v>
      </c>
    </row>
    <row r="25" spans="1:23" ht="26.5" thickBot="1" x14ac:dyDescent="0.4">
      <c r="A25" s="81">
        <v>102</v>
      </c>
      <c r="B25" s="82">
        <v>103</v>
      </c>
      <c r="C25" s="82">
        <v>108</v>
      </c>
      <c r="D25" s="82">
        <v>107</v>
      </c>
      <c r="E25" s="82">
        <v>104</v>
      </c>
      <c r="F25" s="82" t="s">
        <v>165</v>
      </c>
      <c r="G25" s="82" t="s">
        <v>166</v>
      </c>
      <c r="H25" s="82" t="s">
        <v>167</v>
      </c>
      <c r="I25" s="82" t="s">
        <v>164</v>
      </c>
      <c r="J25" s="82" t="s">
        <v>1</v>
      </c>
      <c r="K25" s="83" t="s">
        <v>39</v>
      </c>
    </row>
    <row r="26" spans="1:23" x14ac:dyDescent="0.35">
      <c r="A26" s="78"/>
      <c r="B26" s="79"/>
      <c r="C26" s="79"/>
      <c r="D26" s="79"/>
      <c r="E26" s="79"/>
      <c r="F26" s="79"/>
      <c r="G26" s="79"/>
      <c r="H26" s="79"/>
      <c r="I26" s="79" t="s">
        <v>171</v>
      </c>
      <c r="J26" s="79">
        <v>701</v>
      </c>
      <c r="K26" s="80" t="s">
        <v>11</v>
      </c>
    </row>
    <row r="27" spans="1:23" x14ac:dyDescent="0.35">
      <c r="A27" s="76"/>
      <c r="B27" s="41"/>
      <c r="C27" s="41"/>
      <c r="D27" s="41"/>
      <c r="E27" s="41"/>
      <c r="F27" s="41"/>
      <c r="G27" s="41"/>
      <c r="H27" s="41"/>
      <c r="I27" s="41" t="s">
        <v>172</v>
      </c>
      <c r="J27" s="41">
        <v>701</v>
      </c>
      <c r="K27" s="77" t="s">
        <v>11</v>
      </c>
    </row>
    <row r="28" spans="1:23" x14ac:dyDescent="0.35">
      <c r="A28" s="76"/>
      <c r="B28" s="41"/>
      <c r="C28" s="41"/>
      <c r="D28" s="41"/>
      <c r="E28" s="41"/>
      <c r="F28" s="41"/>
      <c r="G28" s="41"/>
      <c r="H28" s="41"/>
      <c r="I28" s="41" t="s">
        <v>173</v>
      </c>
      <c r="J28" s="41">
        <v>701</v>
      </c>
      <c r="K28" s="77" t="s">
        <v>11</v>
      </c>
    </row>
    <row r="29" spans="1:23" x14ac:dyDescent="0.35">
      <c r="A29" s="76"/>
      <c r="B29" s="41"/>
      <c r="C29" s="41"/>
      <c r="D29" s="41"/>
      <c r="E29" s="41"/>
      <c r="F29" s="41"/>
      <c r="G29" s="41"/>
      <c r="H29" s="41"/>
      <c r="I29" s="41" t="s">
        <v>174</v>
      </c>
      <c r="J29" s="41">
        <v>701</v>
      </c>
      <c r="K29" s="77" t="s">
        <v>11</v>
      </c>
    </row>
    <row r="30" spans="1:23" x14ac:dyDescent="0.35">
      <c r="A30" s="76"/>
      <c r="B30" s="41"/>
      <c r="C30" s="41"/>
      <c r="D30" s="41"/>
      <c r="E30" s="41"/>
      <c r="F30" s="41"/>
      <c r="G30" s="41"/>
      <c r="H30" s="41"/>
      <c r="I30" s="41" t="s">
        <v>175</v>
      </c>
      <c r="J30" s="41">
        <v>701</v>
      </c>
      <c r="K30" s="77" t="s">
        <v>11</v>
      </c>
    </row>
    <row r="31" spans="1:23" x14ac:dyDescent="0.35">
      <c r="A31" s="76"/>
      <c r="B31" s="41"/>
      <c r="C31" s="41"/>
      <c r="D31" s="41"/>
      <c r="E31" s="41"/>
      <c r="F31" s="41"/>
      <c r="G31" s="41"/>
      <c r="H31" s="41"/>
      <c r="I31" s="41" t="s">
        <v>176</v>
      </c>
      <c r="J31" s="41">
        <v>701</v>
      </c>
      <c r="K31" s="77" t="s">
        <v>11</v>
      </c>
    </row>
    <row r="32" spans="1:23" x14ac:dyDescent="0.35">
      <c r="A32" s="76"/>
      <c r="B32" s="41"/>
      <c r="C32" s="41"/>
      <c r="D32" s="41"/>
      <c r="E32" s="41"/>
      <c r="F32" s="41"/>
      <c r="G32" s="41"/>
      <c r="H32" s="41"/>
      <c r="I32" s="41" t="s">
        <v>168</v>
      </c>
      <c r="J32" s="41">
        <v>701</v>
      </c>
      <c r="K32" s="77" t="s">
        <v>11</v>
      </c>
    </row>
    <row r="33" spans="1:11" x14ac:dyDescent="0.35">
      <c r="A33" s="76"/>
      <c r="B33" s="41"/>
      <c r="C33" s="41"/>
      <c r="D33" s="41"/>
      <c r="E33" s="41"/>
      <c r="F33" s="41"/>
      <c r="G33" s="41"/>
      <c r="H33" s="41"/>
      <c r="I33" s="41" t="s">
        <v>177</v>
      </c>
      <c r="J33" s="41">
        <v>701</v>
      </c>
      <c r="K33" s="77" t="s">
        <v>11</v>
      </c>
    </row>
    <row r="34" spans="1:11" x14ac:dyDescent="0.35">
      <c r="A34" s="76"/>
      <c r="B34" s="41"/>
      <c r="C34" s="41"/>
      <c r="D34" s="41"/>
      <c r="E34" s="41"/>
      <c r="F34" s="41"/>
      <c r="G34" s="41"/>
      <c r="H34" s="41"/>
      <c r="I34" s="41" t="s">
        <v>178</v>
      </c>
      <c r="J34" s="41">
        <v>701</v>
      </c>
      <c r="K34" s="77" t="s">
        <v>12</v>
      </c>
    </row>
    <row r="35" spans="1:11" x14ac:dyDescent="0.35">
      <c r="A35" s="76"/>
      <c r="B35" s="41"/>
      <c r="C35" s="41"/>
      <c r="D35" s="41"/>
      <c r="E35" s="41"/>
      <c r="F35" s="41"/>
      <c r="G35" s="41"/>
      <c r="H35" s="41"/>
      <c r="I35" s="41" t="s">
        <v>179</v>
      </c>
      <c r="J35" s="41">
        <v>701</v>
      </c>
      <c r="K35" s="77" t="s">
        <v>12</v>
      </c>
    </row>
    <row r="36" spans="1:11" x14ac:dyDescent="0.35">
      <c r="A36" s="76"/>
      <c r="B36" s="41"/>
      <c r="C36" s="41"/>
      <c r="D36" s="41"/>
      <c r="E36" s="41"/>
      <c r="F36" s="41"/>
      <c r="G36" s="41"/>
      <c r="H36" s="41"/>
      <c r="I36" s="41" t="s">
        <v>180</v>
      </c>
      <c r="J36" s="41">
        <v>701</v>
      </c>
      <c r="K36" s="77" t="s">
        <v>12</v>
      </c>
    </row>
    <row r="37" spans="1:11" x14ac:dyDescent="0.35">
      <c r="A37" s="76"/>
      <c r="B37" s="41"/>
      <c r="C37" s="41"/>
      <c r="D37" s="41"/>
      <c r="E37" s="41"/>
      <c r="F37" s="41"/>
      <c r="G37" s="41"/>
      <c r="H37" s="41"/>
      <c r="I37" s="41" t="s">
        <v>181</v>
      </c>
      <c r="J37" s="41">
        <v>701</v>
      </c>
      <c r="K37" s="77" t="s">
        <v>12</v>
      </c>
    </row>
    <row r="38" spans="1:11" x14ac:dyDescent="0.35">
      <c r="A38" s="76"/>
      <c r="B38" s="41"/>
      <c r="C38" s="41"/>
      <c r="D38" s="41"/>
      <c r="E38" s="41"/>
      <c r="F38" s="41"/>
      <c r="G38" s="41"/>
      <c r="H38" s="41"/>
      <c r="I38" s="41" t="s">
        <v>182</v>
      </c>
      <c r="J38" s="41">
        <v>701</v>
      </c>
      <c r="K38" s="77" t="s">
        <v>12</v>
      </c>
    </row>
    <row r="39" spans="1:11" x14ac:dyDescent="0.35">
      <c r="A39" s="76"/>
      <c r="B39" s="41"/>
      <c r="C39" s="41"/>
      <c r="D39" s="41"/>
      <c r="E39" s="41"/>
      <c r="F39" s="41"/>
      <c r="G39" s="41"/>
      <c r="H39" s="41"/>
      <c r="I39" s="41" t="s">
        <v>183</v>
      </c>
      <c r="J39" s="41">
        <v>701</v>
      </c>
      <c r="K39" s="77" t="s">
        <v>12</v>
      </c>
    </row>
    <row r="40" spans="1:11" x14ac:dyDescent="0.35">
      <c r="A40" s="76"/>
      <c r="B40" s="41"/>
      <c r="C40" s="41"/>
      <c r="D40" s="41"/>
      <c r="E40" s="41"/>
      <c r="F40" s="41"/>
      <c r="G40" s="41"/>
      <c r="H40" s="41"/>
      <c r="I40" s="41"/>
      <c r="J40" s="41"/>
      <c r="K40" s="77"/>
    </row>
    <row r="41" spans="1:11" x14ac:dyDescent="0.35">
      <c r="A41" s="76"/>
      <c r="B41" s="41"/>
      <c r="C41" s="41"/>
      <c r="D41" s="41"/>
      <c r="E41" s="41"/>
      <c r="F41" s="41"/>
      <c r="G41" s="41"/>
      <c r="H41" s="41"/>
      <c r="I41" s="41"/>
      <c r="J41" s="41"/>
      <c r="K41" s="77"/>
    </row>
    <row r="42" spans="1:11" x14ac:dyDescent="0.35">
      <c r="A42" s="76"/>
      <c r="B42" s="41"/>
      <c r="C42" s="41"/>
      <c r="D42" s="41"/>
      <c r="E42" s="41"/>
      <c r="F42" s="41"/>
      <c r="G42" s="41"/>
      <c r="H42" s="41"/>
      <c r="I42" s="41"/>
      <c r="J42" s="41"/>
      <c r="K42" s="77"/>
    </row>
    <row r="43" spans="1:11" ht="15" thickBot="1" x14ac:dyDescent="0.4">
      <c r="A43" s="84"/>
      <c r="B43" s="85"/>
      <c r="C43" s="85"/>
      <c r="D43" s="85"/>
      <c r="E43" s="85"/>
      <c r="F43" s="85"/>
      <c r="G43" s="85"/>
      <c r="H43" s="85"/>
      <c r="I43" s="85"/>
      <c r="J43" s="85"/>
      <c r="K43" s="86"/>
    </row>
    <row r="44" spans="1:11" ht="28.5" customHeight="1" thickBot="1" x14ac:dyDescent="0.4">
      <c r="A44" s="309">
        <f t="shared" ref="A44:H44" si="3">SUM(A26:A43)</f>
        <v>0</v>
      </c>
      <c r="B44" s="310">
        <f t="shared" si="3"/>
        <v>0</v>
      </c>
      <c r="C44" s="310">
        <f t="shared" si="3"/>
        <v>0</v>
      </c>
      <c r="D44" s="87">
        <f t="shared" si="3"/>
        <v>0</v>
      </c>
      <c r="E44" s="87">
        <f t="shared" si="3"/>
        <v>0</v>
      </c>
      <c r="F44" s="87">
        <f t="shared" si="3"/>
        <v>0</v>
      </c>
      <c r="G44" s="87">
        <f t="shared" si="3"/>
        <v>0</v>
      </c>
      <c r="H44" s="87">
        <f t="shared" si="3"/>
        <v>0</v>
      </c>
      <c r="I44" s="311" t="s">
        <v>184</v>
      </c>
      <c r="J44" s="312"/>
      <c r="K44" s="313"/>
    </row>
  </sheetData>
  <mergeCells count="3">
    <mergeCell ref="A22:C22"/>
    <mergeCell ref="I44:K44"/>
    <mergeCell ref="A44:C44"/>
  </mergeCells>
  <phoneticPr fontId="17" type="noConversion"/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A4B1B-F940-4360-AB2F-AC0F58C3370B}">
  <sheetPr>
    <tabColor rgb="FF002060"/>
  </sheetPr>
  <dimension ref="A1:O14"/>
  <sheetViews>
    <sheetView zoomScale="70" zoomScaleNormal="70" workbookViewId="0">
      <selection activeCell="O23" sqref="O23"/>
    </sheetView>
  </sheetViews>
  <sheetFormatPr baseColWidth="10" defaultColWidth="11.453125" defaultRowHeight="14.5" x14ac:dyDescent="0.35"/>
  <cols>
    <col min="1" max="1" width="43" customWidth="1"/>
    <col min="2" max="2" width="7.1796875" bestFit="1" customWidth="1"/>
    <col min="3" max="3" width="5.81640625" bestFit="1" customWidth="1"/>
    <col min="4" max="4" width="6" bestFit="1" customWidth="1"/>
    <col min="5" max="5" width="5.453125" bestFit="1" customWidth="1"/>
    <col min="6" max="7" width="6" bestFit="1" customWidth="1"/>
    <col min="8" max="8" width="5.81640625" bestFit="1" customWidth="1"/>
    <col min="9" max="9" width="5.7265625" bestFit="1" customWidth="1"/>
    <col min="10" max="10" width="6.26953125" bestFit="1" customWidth="1"/>
    <col min="11" max="11" width="5.81640625" bestFit="1" customWidth="1"/>
    <col min="12" max="12" width="5" bestFit="1" customWidth="1"/>
    <col min="13" max="13" width="6.26953125" bestFit="1" customWidth="1"/>
    <col min="14" max="14" width="7.1796875" bestFit="1" customWidth="1"/>
    <col min="15" max="15" width="7.453125" bestFit="1" customWidth="1"/>
  </cols>
  <sheetData>
    <row r="1" spans="1:15" x14ac:dyDescent="0.35">
      <c r="A1" s="1" t="s">
        <v>185</v>
      </c>
    </row>
    <row r="4" spans="1:15" ht="15" thickBot="1" x14ac:dyDescent="0.4"/>
    <row r="5" spans="1:15" x14ac:dyDescent="0.35">
      <c r="A5" s="314" t="s">
        <v>186</v>
      </c>
      <c r="B5" s="305" t="s">
        <v>187</v>
      </c>
      <c r="C5" s="316"/>
      <c r="D5" s="316"/>
      <c r="E5" s="306"/>
      <c r="F5" s="317" t="s">
        <v>188</v>
      </c>
      <c r="G5" s="318"/>
      <c r="H5" s="318"/>
      <c r="I5" s="318"/>
      <c r="J5" s="318"/>
      <c r="K5" s="318"/>
      <c r="L5" s="318"/>
      <c r="M5" s="318"/>
      <c r="N5" s="319"/>
      <c r="O5" s="320" t="s">
        <v>62</v>
      </c>
    </row>
    <row r="6" spans="1:15" ht="15" thickBot="1" x14ac:dyDescent="0.4">
      <c r="A6" s="315"/>
      <c r="B6" s="177" t="s">
        <v>189</v>
      </c>
      <c r="C6" s="175" t="s">
        <v>190</v>
      </c>
      <c r="D6" s="175" t="s">
        <v>191</v>
      </c>
      <c r="E6" s="178" t="s">
        <v>192</v>
      </c>
      <c r="F6" s="177" t="s">
        <v>193</v>
      </c>
      <c r="G6" s="175" t="s">
        <v>194</v>
      </c>
      <c r="H6" s="175" t="s">
        <v>195</v>
      </c>
      <c r="I6" s="175" t="s">
        <v>196</v>
      </c>
      <c r="J6" s="175" t="s">
        <v>197</v>
      </c>
      <c r="K6" s="175" t="s">
        <v>198</v>
      </c>
      <c r="L6" s="175" t="s">
        <v>199</v>
      </c>
      <c r="M6" s="175" t="s">
        <v>200</v>
      </c>
      <c r="N6" s="178" t="s">
        <v>189</v>
      </c>
      <c r="O6" s="321"/>
    </row>
    <row r="7" spans="1:15" x14ac:dyDescent="0.35">
      <c r="A7" s="179" t="s">
        <v>201</v>
      </c>
      <c r="B7" s="54"/>
      <c r="C7" s="150"/>
      <c r="D7" s="150"/>
      <c r="E7" s="20"/>
      <c r="F7" s="54">
        <v>1</v>
      </c>
      <c r="G7" s="150"/>
      <c r="H7" s="150"/>
      <c r="I7" s="150"/>
      <c r="J7" s="150"/>
      <c r="K7" s="150"/>
      <c r="L7" s="150"/>
      <c r="M7" s="150">
        <v>3</v>
      </c>
      <c r="N7" s="20"/>
      <c r="O7" s="182">
        <v>4</v>
      </c>
    </row>
    <row r="8" spans="1:15" x14ac:dyDescent="0.35">
      <c r="A8" s="180" t="s">
        <v>202</v>
      </c>
      <c r="B8" s="52"/>
      <c r="C8" s="43"/>
      <c r="D8" s="43"/>
      <c r="E8" s="9"/>
      <c r="F8" s="52"/>
      <c r="G8" s="43"/>
      <c r="H8" s="43"/>
      <c r="I8" s="43"/>
      <c r="J8" s="43">
        <v>1</v>
      </c>
      <c r="K8" s="43"/>
      <c r="L8" s="43"/>
      <c r="M8" s="43"/>
      <c r="N8" s="9"/>
      <c r="O8" s="183">
        <v>1</v>
      </c>
    </row>
    <row r="9" spans="1:15" x14ac:dyDescent="0.35">
      <c r="A9" s="180" t="s">
        <v>203</v>
      </c>
      <c r="B9" s="52">
        <v>1</v>
      </c>
      <c r="C9" s="43">
        <v>1</v>
      </c>
      <c r="D9" s="43">
        <v>1</v>
      </c>
      <c r="E9" s="9">
        <v>1</v>
      </c>
      <c r="F9" s="52">
        <v>2</v>
      </c>
      <c r="G9" s="43">
        <v>3</v>
      </c>
      <c r="H9" s="43"/>
      <c r="I9" s="43">
        <v>1</v>
      </c>
      <c r="J9" s="43">
        <v>2</v>
      </c>
      <c r="K9" s="43">
        <v>1</v>
      </c>
      <c r="L9" s="43">
        <v>2</v>
      </c>
      <c r="M9" s="43"/>
      <c r="N9" s="9">
        <v>4</v>
      </c>
      <c r="O9" s="183">
        <v>15</v>
      </c>
    </row>
    <row r="10" spans="1:15" x14ac:dyDescent="0.35">
      <c r="A10" s="180" t="s">
        <v>204</v>
      </c>
      <c r="B10" s="52"/>
      <c r="C10" s="43"/>
      <c r="D10" s="43"/>
      <c r="E10" s="9"/>
      <c r="F10" s="52">
        <v>1</v>
      </c>
      <c r="G10" s="43">
        <v>2</v>
      </c>
      <c r="H10" s="43"/>
      <c r="I10" s="43"/>
      <c r="J10" s="43"/>
      <c r="K10" s="43"/>
      <c r="L10" s="43"/>
      <c r="M10" s="43"/>
      <c r="N10" s="9"/>
      <c r="O10" s="183">
        <v>3</v>
      </c>
    </row>
    <row r="11" spans="1:15" x14ac:dyDescent="0.35">
      <c r="A11" s="180" t="s">
        <v>205</v>
      </c>
      <c r="B11" s="52">
        <v>1</v>
      </c>
      <c r="C11" s="43">
        <v>3</v>
      </c>
      <c r="D11" s="43">
        <v>5</v>
      </c>
      <c r="E11" s="9">
        <v>3</v>
      </c>
      <c r="F11" s="52">
        <v>1</v>
      </c>
      <c r="G11" s="43">
        <v>5</v>
      </c>
      <c r="H11" s="43">
        <v>4</v>
      </c>
      <c r="I11" s="43">
        <v>3</v>
      </c>
      <c r="J11" s="43">
        <v>10</v>
      </c>
      <c r="K11" s="43">
        <v>3</v>
      </c>
      <c r="L11" s="43">
        <v>22</v>
      </c>
      <c r="M11" s="43">
        <v>4</v>
      </c>
      <c r="N11" s="9">
        <v>5</v>
      </c>
      <c r="O11" s="183">
        <v>60</v>
      </c>
    </row>
    <row r="12" spans="1:15" x14ac:dyDescent="0.35">
      <c r="A12" s="180" t="s">
        <v>206</v>
      </c>
      <c r="B12" s="52"/>
      <c r="C12" s="43"/>
      <c r="D12" s="43"/>
      <c r="E12" s="9"/>
      <c r="F12" s="52"/>
      <c r="G12" s="43"/>
      <c r="H12" s="43"/>
      <c r="I12" s="43"/>
      <c r="J12" s="43">
        <v>1</v>
      </c>
      <c r="K12" s="43"/>
      <c r="L12" s="43"/>
      <c r="M12" s="43"/>
      <c r="N12" s="9"/>
      <c r="O12" s="183">
        <v>1</v>
      </c>
    </row>
    <row r="13" spans="1:15" ht="15" thickBot="1" x14ac:dyDescent="0.4">
      <c r="A13" s="180" t="s">
        <v>207</v>
      </c>
      <c r="B13" s="52">
        <v>2</v>
      </c>
      <c r="C13" s="43"/>
      <c r="D13" s="43">
        <v>2</v>
      </c>
      <c r="E13" s="9">
        <v>2</v>
      </c>
      <c r="F13" s="52"/>
      <c r="G13" s="43">
        <v>2</v>
      </c>
      <c r="H13" s="43">
        <v>3</v>
      </c>
      <c r="I13" s="43">
        <v>1</v>
      </c>
      <c r="J13" s="43">
        <v>2</v>
      </c>
      <c r="K13" s="43">
        <v>2</v>
      </c>
      <c r="L13" s="43">
        <v>2</v>
      </c>
      <c r="M13" s="43">
        <v>4</v>
      </c>
      <c r="N13" s="9">
        <v>12</v>
      </c>
      <c r="O13" s="183">
        <v>30</v>
      </c>
    </row>
    <row r="14" spans="1:15" ht="15" thickBot="1" x14ac:dyDescent="0.4">
      <c r="A14" s="181" t="s">
        <v>62</v>
      </c>
      <c r="B14" s="55">
        <f t="shared" ref="B14:O14" si="0">SUM(B7:B13)</f>
        <v>4</v>
      </c>
      <c r="C14" s="25">
        <f t="shared" si="0"/>
        <v>4</v>
      </c>
      <c r="D14" s="25">
        <f t="shared" si="0"/>
        <v>8</v>
      </c>
      <c r="E14" s="21">
        <f t="shared" si="0"/>
        <v>6</v>
      </c>
      <c r="F14" s="55">
        <f t="shared" si="0"/>
        <v>5</v>
      </c>
      <c r="G14" s="25">
        <f t="shared" si="0"/>
        <v>12</v>
      </c>
      <c r="H14" s="25">
        <f t="shared" si="0"/>
        <v>7</v>
      </c>
      <c r="I14" s="25">
        <f t="shared" si="0"/>
        <v>5</v>
      </c>
      <c r="J14" s="25">
        <f t="shared" si="0"/>
        <v>16</v>
      </c>
      <c r="K14" s="25">
        <f t="shared" si="0"/>
        <v>6</v>
      </c>
      <c r="L14" s="25">
        <f t="shared" si="0"/>
        <v>26</v>
      </c>
      <c r="M14" s="25">
        <f t="shared" si="0"/>
        <v>11</v>
      </c>
      <c r="N14" s="21">
        <f t="shared" si="0"/>
        <v>21</v>
      </c>
      <c r="O14" s="176">
        <f t="shared" si="0"/>
        <v>114</v>
      </c>
    </row>
  </sheetData>
  <mergeCells count="4">
    <mergeCell ref="A5:A6"/>
    <mergeCell ref="B5:E5"/>
    <mergeCell ref="F5:N5"/>
    <mergeCell ref="O5:O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2278A-6F9B-42EA-A1A4-8FB4E5FEEB67}">
  <sheetPr>
    <tabColor rgb="FF002060"/>
  </sheetPr>
  <dimension ref="A1:F7"/>
  <sheetViews>
    <sheetView zoomScale="70" zoomScaleNormal="70" workbookViewId="0">
      <selection activeCell="A4" sqref="A4:D7"/>
    </sheetView>
  </sheetViews>
  <sheetFormatPr baseColWidth="10" defaultColWidth="11.453125" defaultRowHeight="14.5" x14ac:dyDescent="0.35"/>
  <cols>
    <col min="1" max="1" width="27" customWidth="1"/>
    <col min="2" max="2" width="17.453125" bestFit="1" customWidth="1"/>
    <col min="3" max="3" width="29.7265625" bestFit="1" customWidth="1"/>
    <col min="4" max="4" width="20.26953125" bestFit="1" customWidth="1"/>
  </cols>
  <sheetData>
    <row r="1" spans="1:6" ht="15" customHeight="1" x14ac:dyDescent="0.35">
      <c r="A1" s="6" t="s">
        <v>208</v>
      </c>
      <c r="B1" s="6"/>
      <c r="C1" s="6"/>
      <c r="D1" s="6"/>
      <c r="E1" s="6"/>
      <c r="F1" s="6"/>
    </row>
    <row r="2" spans="1:6" ht="15" thickBot="1" x14ac:dyDescent="0.4"/>
    <row r="3" spans="1:6" ht="15" thickBot="1" x14ac:dyDescent="0.4">
      <c r="A3" s="24" t="s">
        <v>209</v>
      </c>
      <c r="B3" s="23" t="s">
        <v>210</v>
      </c>
      <c r="C3" s="25" t="s">
        <v>211</v>
      </c>
      <c r="D3" s="21" t="s">
        <v>212</v>
      </c>
    </row>
    <row r="4" spans="1:6" x14ac:dyDescent="0.35">
      <c r="A4" s="16"/>
      <c r="B4" s="17"/>
      <c r="C4" s="17"/>
      <c r="D4" s="18"/>
    </row>
    <row r="5" spans="1:6" x14ac:dyDescent="0.35">
      <c r="A5" s="12"/>
      <c r="B5" s="10"/>
      <c r="C5" s="10"/>
      <c r="D5" s="13"/>
    </row>
    <row r="6" spans="1:6" x14ac:dyDescent="0.35">
      <c r="A6" s="12"/>
      <c r="B6" s="10"/>
      <c r="C6" s="10"/>
      <c r="D6" s="13"/>
    </row>
    <row r="7" spans="1:6" ht="15" thickBot="1" x14ac:dyDescent="0.4">
      <c r="A7" s="14"/>
      <c r="B7" s="15"/>
      <c r="C7" s="15"/>
      <c r="D7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33C3E-2A14-4AEC-84F4-3EFCE7552A5D}">
  <sheetPr>
    <tabColor rgb="FF002060"/>
  </sheetPr>
  <dimension ref="A1:I22"/>
  <sheetViews>
    <sheetView workbookViewId="0">
      <selection activeCell="J14" sqref="J14"/>
    </sheetView>
  </sheetViews>
  <sheetFormatPr baseColWidth="10" defaultColWidth="11.453125" defaultRowHeight="14.5" x14ac:dyDescent="0.35"/>
  <cols>
    <col min="2" max="2" width="30.453125" bestFit="1" customWidth="1"/>
    <col min="3" max="4" width="10.453125" customWidth="1"/>
  </cols>
  <sheetData>
    <row r="1" spans="1:9" x14ac:dyDescent="0.35">
      <c r="A1" s="2" t="s">
        <v>7</v>
      </c>
    </row>
    <row r="2" spans="1:9" ht="15" thickBot="1" x14ac:dyDescent="0.4"/>
    <row r="3" spans="1:9" x14ac:dyDescent="0.35">
      <c r="A3" s="258" t="s">
        <v>8</v>
      </c>
      <c r="B3" s="259"/>
      <c r="C3" s="264" t="s">
        <v>9</v>
      </c>
      <c r="D3" s="265"/>
      <c r="E3" s="264" t="s">
        <v>10</v>
      </c>
      <c r="F3" s="265"/>
    </row>
    <row r="4" spans="1:9" ht="15" thickBot="1" x14ac:dyDescent="0.4">
      <c r="A4" s="260"/>
      <c r="B4" s="261"/>
      <c r="C4" s="32" t="s">
        <v>11</v>
      </c>
      <c r="D4" s="28" t="s">
        <v>12</v>
      </c>
      <c r="E4" s="32" t="s">
        <v>11</v>
      </c>
      <c r="F4" s="28" t="s">
        <v>12</v>
      </c>
    </row>
    <row r="5" spans="1:9" x14ac:dyDescent="0.35">
      <c r="A5" s="44" t="s">
        <v>13</v>
      </c>
      <c r="B5" s="45" t="s">
        <v>14</v>
      </c>
      <c r="C5" s="33">
        <v>15.95</v>
      </c>
      <c r="D5" s="30">
        <v>0</v>
      </c>
      <c r="E5" s="33">
        <v>6.61</v>
      </c>
      <c r="F5" s="30">
        <v>0</v>
      </c>
    </row>
    <row r="6" spans="1:9" x14ac:dyDescent="0.35">
      <c r="A6" s="46" t="s">
        <v>13</v>
      </c>
      <c r="B6" s="47" t="s">
        <v>15</v>
      </c>
      <c r="C6" s="34">
        <v>15.95</v>
      </c>
      <c r="D6" s="29">
        <v>0</v>
      </c>
      <c r="E6" s="34">
        <v>6.61</v>
      </c>
      <c r="F6" s="29">
        <v>0</v>
      </c>
    </row>
    <row r="7" spans="1:9" x14ac:dyDescent="0.35">
      <c r="A7" s="46" t="s">
        <v>16</v>
      </c>
      <c r="B7" s="47" t="s">
        <v>14</v>
      </c>
      <c r="C7" s="34">
        <v>24.45</v>
      </c>
      <c r="D7" s="29">
        <v>0</v>
      </c>
      <c r="E7" s="34">
        <v>11.2</v>
      </c>
      <c r="F7" s="29">
        <v>0</v>
      </c>
    </row>
    <row r="8" spans="1:9" x14ac:dyDescent="0.35">
      <c r="A8" s="46" t="s">
        <v>16</v>
      </c>
      <c r="B8" s="47" t="s">
        <v>15</v>
      </c>
      <c r="C8" s="34">
        <v>24.45</v>
      </c>
      <c r="D8" s="29">
        <v>0</v>
      </c>
      <c r="E8" s="34">
        <v>11.2</v>
      </c>
      <c r="F8" s="29">
        <v>0</v>
      </c>
    </row>
    <row r="9" spans="1:9" s="3" customFormat="1" ht="4" customHeight="1" x14ac:dyDescent="0.35">
      <c r="A9" s="50"/>
      <c r="B9" s="51"/>
      <c r="D9" s="51"/>
      <c r="F9" s="51"/>
    </row>
    <row r="10" spans="1:9" x14ac:dyDescent="0.35">
      <c r="A10" s="46" t="s">
        <v>17</v>
      </c>
      <c r="B10" s="47" t="s">
        <v>14</v>
      </c>
      <c r="C10" s="35">
        <f t="shared" ref="C10:F11" si="0">-IFERROR((C5/C7)-1,0)</f>
        <v>0.34764826175869123</v>
      </c>
      <c r="D10" s="4">
        <f t="shared" si="0"/>
        <v>0</v>
      </c>
      <c r="E10" s="35">
        <f t="shared" si="0"/>
        <v>0.40982142857142856</v>
      </c>
      <c r="F10" s="4">
        <f t="shared" si="0"/>
        <v>0</v>
      </c>
    </row>
    <row r="11" spans="1:9" x14ac:dyDescent="0.35">
      <c r="A11" s="46" t="s">
        <v>17</v>
      </c>
      <c r="B11" s="47" t="s">
        <v>15</v>
      </c>
      <c r="C11" s="35">
        <f t="shared" si="0"/>
        <v>0.34764826175869123</v>
      </c>
      <c r="D11" s="4">
        <f t="shared" si="0"/>
        <v>0</v>
      </c>
      <c r="E11" s="35">
        <f t="shared" si="0"/>
        <v>0.40982142857142856</v>
      </c>
      <c r="F11" s="4">
        <f t="shared" si="0"/>
        <v>0</v>
      </c>
    </row>
    <row r="12" spans="1:9" s="3" customFormat="1" ht="4" customHeight="1" x14ac:dyDescent="0.35">
      <c r="A12" s="50"/>
      <c r="B12" s="51"/>
      <c r="D12" s="51"/>
      <c r="F12" s="51"/>
    </row>
    <row r="13" spans="1:9" x14ac:dyDescent="0.35">
      <c r="A13" s="46" t="s">
        <v>13</v>
      </c>
      <c r="B13" s="47" t="s">
        <v>18</v>
      </c>
      <c r="C13" s="256">
        <v>1420</v>
      </c>
      <c r="D13" s="257"/>
      <c r="E13" s="256">
        <v>290.8</v>
      </c>
      <c r="F13" s="257"/>
    </row>
    <row r="14" spans="1:9" x14ac:dyDescent="0.35">
      <c r="A14" s="46" t="s">
        <v>13</v>
      </c>
      <c r="B14" s="47" t="s">
        <v>19</v>
      </c>
      <c r="C14" s="256">
        <v>989</v>
      </c>
      <c r="D14" s="257"/>
      <c r="E14" s="256">
        <v>0</v>
      </c>
      <c r="F14" s="257"/>
      <c r="G14" s="149"/>
      <c r="H14" s="149"/>
      <c r="I14" s="149"/>
    </row>
    <row r="15" spans="1:9" x14ac:dyDescent="0.35">
      <c r="A15" s="46" t="s">
        <v>13</v>
      </c>
      <c r="B15" s="47" t="s">
        <v>20</v>
      </c>
      <c r="C15" s="256">
        <v>861</v>
      </c>
      <c r="D15" s="257"/>
      <c r="E15" s="256">
        <v>0</v>
      </c>
      <c r="F15" s="257"/>
    </row>
    <row r="16" spans="1:9" x14ac:dyDescent="0.35">
      <c r="A16" s="46" t="s">
        <v>21</v>
      </c>
      <c r="B16" s="47" t="s">
        <v>18</v>
      </c>
      <c r="C16" s="256">
        <v>2273.85</v>
      </c>
      <c r="D16" s="257"/>
      <c r="E16" s="256">
        <v>492.8</v>
      </c>
      <c r="F16" s="257"/>
    </row>
    <row r="17" spans="1:6" x14ac:dyDescent="0.35">
      <c r="A17" s="46" t="s">
        <v>21</v>
      </c>
      <c r="B17" s="47" t="s">
        <v>19</v>
      </c>
      <c r="C17" s="256">
        <v>1515.9</v>
      </c>
      <c r="D17" s="257"/>
      <c r="E17" s="256">
        <v>0</v>
      </c>
      <c r="F17" s="257"/>
    </row>
    <row r="18" spans="1:6" x14ac:dyDescent="0.35">
      <c r="A18" s="46" t="s">
        <v>21</v>
      </c>
      <c r="B18" s="47" t="s">
        <v>20</v>
      </c>
      <c r="C18" s="256">
        <v>1320.3</v>
      </c>
      <c r="D18" s="257"/>
      <c r="E18" s="256">
        <v>0</v>
      </c>
      <c r="F18" s="257"/>
    </row>
    <row r="19" spans="1:6" s="3" customFormat="1" ht="4" customHeight="1" x14ac:dyDescent="0.35">
      <c r="A19" s="50"/>
      <c r="B19" s="51"/>
      <c r="D19" s="51"/>
      <c r="F19" s="51"/>
    </row>
    <row r="20" spans="1:6" x14ac:dyDescent="0.35">
      <c r="A20" s="46" t="s">
        <v>17</v>
      </c>
      <c r="B20" s="47" t="s">
        <v>18</v>
      </c>
      <c r="C20" s="266">
        <f t="shared" ref="C20:E22" si="1">+(C16-C13)/C13</f>
        <v>0.60130281690140841</v>
      </c>
      <c r="D20" s="267"/>
      <c r="E20" s="266">
        <f t="shared" si="1"/>
        <v>0.6946354883081155</v>
      </c>
      <c r="F20" s="267"/>
    </row>
    <row r="21" spans="1:6" x14ac:dyDescent="0.35">
      <c r="A21" s="46" t="s">
        <v>17</v>
      </c>
      <c r="B21" s="47" t="s">
        <v>19</v>
      </c>
      <c r="C21" s="266">
        <f t="shared" si="1"/>
        <v>0.53276036400404458</v>
      </c>
      <c r="D21" s="267"/>
      <c r="E21" s="266">
        <v>0</v>
      </c>
      <c r="F21" s="267"/>
    </row>
    <row r="22" spans="1:6" ht="15" thickBot="1" x14ac:dyDescent="0.4">
      <c r="A22" s="48" t="s">
        <v>17</v>
      </c>
      <c r="B22" s="49" t="s">
        <v>20</v>
      </c>
      <c r="C22" s="262">
        <f t="shared" si="1"/>
        <v>0.53344947735191628</v>
      </c>
      <c r="D22" s="263"/>
      <c r="E22" s="262">
        <v>0</v>
      </c>
      <c r="F22" s="263"/>
    </row>
  </sheetData>
  <mergeCells count="21">
    <mergeCell ref="E17:F17"/>
    <mergeCell ref="E18:F18"/>
    <mergeCell ref="E20:F20"/>
    <mergeCell ref="E21:F21"/>
    <mergeCell ref="E22:F22"/>
    <mergeCell ref="E3:F3"/>
    <mergeCell ref="E13:F13"/>
    <mergeCell ref="E14:F14"/>
    <mergeCell ref="E15:F15"/>
    <mergeCell ref="E16:F16"/>
    <mergeCell ref="C18:D18"/>
    <mergeCell ref="A3:B4"/>
    <mergeCell ref="C22:D22"/>
    <mergeCell ref="C3:D3"/>
    <mergeCell ref="C20:D20"/>
    <mergeCell ref="C21:D21"/>
    <mergeCell ref="C16:D16"/>
    <mergeCell ref="C13:D13"/>
    <mergeCell ref="C14:D14"/>
    <mergeCell ref="C15:D15"/>
    <mergeCell ref="C17:D17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08B17-D3FF-4EAC-AD5A-BA2AD75B94B6}">
  <sheetPr>
    <tabColor rgb="FF002060"/>
  </sheetPr>
  <dimension ref="A1:O5"/>
  <sheetViews>
    <sheetView zoomScale="70" zoomScaleNormal="70" workbookViewId="0">
      <selection activeCell="J14" sqref="J14"/>
    </sheetView>
  </sheetViews>
  <sheetFormatPr baseColWidth="10" defaultColWidth="11.453125" defaultRowHeight="14.5" x14ac:dyDescent="0.35"/>
  <cols>
    <col min="1" max="1" width="10.453125" customWidth="1"/>
    <col min="2" max="2" width="10.26953125" customWidth="1"/>
    <col min="3" max="4" width="4.54296875" customWidth="1"/>
    <col min="5" max="14" width="4.54296875" bestFit="1" customWidth="1"/>
    <col min="15" max="15" width="5.54296875" customWidth="1"/>
  </cols>
  <sheetData>
    <row r="1" spans="1:15" x14ac:dyDescent="0.35">
      <c r="A1" s="6" t="s">
        <v>213</v>
      </c>
      <c r="B1" s="6"/>
      <c r="C1" s="6"/>
      <c r="D1" s="6"/>
      <c r="E1" s="6"/>
      <c r="F1" s="6"/>
    </row>
    <row r="2" spans="1:15" ht="15" thickBot="1" x14ac:dyDescent="0.4"/>
    <row r="3" spans="1:15" ht="75" customHeight="1" thickBot="1" x14ac:dyDescent="0.4">
      <c r="A3" s="22" t="s">
        <v>1</v>
      </c>
      <c r="B3" s="23" t="s">
        <v>39</v>
      </c>
      <c r="C3" s="113" t="s">
        <v>214</v>
      </c>
      <c r="D3" s="113" t="s">
        <v>215</v>
      </c>
      <c r="E3" s="113" t="s">
        <v>216</v>
      </c>
      <c r="F3" s="113" t="s">
        <v>217</v>
      </c>
      <c r="G3" s="113" t="s">
        <v>218</v>
      </c>
      <c r="H3" s="113" t="s">
        <v>219</v>
      </c>
      <c r="I3" s="113" t="s">
        <v>220</v>
      </c>
      <c r="J3" s="113" t="s">
        <v>157</v>
      </c>
      <c r="K3" s="113" t="s">
        <v>221</v>
      </c>
      <c r="L3" s="113" t="s">
        <v>222</v>
      </c>
      <c r="M3" s="113" t="s">
        <v>223</v>
      </c>
      <c r="N3" s="114" t="s">
        <v>224</v>
      </c>
      <c r="O3" s="117" t="s">
        <v>225</v>
      </c>
    </row>
    <row r="4" spans="1:15" x14ac:dyDescent="0.35">
      <c r="A4" s="128" t="s">
        <v>9</v>
      </c>
      <c r="B4" s="108" t="s">
        <v>11</v>
      </c>
      <c r="C4" s="111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5"/>
      <c r="O4" s="118"/>
    </row>
    <row r="5" spans="1:15" ht="15" thickBot="1" x14ac:dyDescent="0.4">
      <c r="A5" s="129" t="s">
        <v>9</v>
      </c>
      <c r="B5" s="107" t="s">
        <v>12</v>
      </c>
      <c r="C5" s="109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6"/>
      <c r="O5" s="119"/>
    </row>
  </sheetData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DDCD8-466B-4933-A219-C212AAB93C12}">
  <sheetPr>
    <tabColor rgb="FF002060"/>
  </sheetPr>
  <dimension ref="A1:D5"/>
  <sheetViews>
    <sheetView zoomScale="70" zoomScaleNormal="70" workbookViewId="0">
      <selection activeCell="I12" sqref="I12"/>
    </sheetView>
  </sheetViews>
  <sheetFormatPr baseColWidth="10" defaultColWidth="11.453125" defaultRowHeight="14.5" x14ac:dyDescent="0.35"/>
  <cols>
    <col min="1" max="1" width="13.7265625" customWidth="1"/>
    <col min="2" max="2" width="38.54296875" bestFit="1" customWidth="1"/>
    <col min="3" max="3" width="21.7265625" bestFit="1" customWidth="1"/>
  </cols>
  <sheetData>
    <row r="1" spans="1:4" x14ac:dyDescent="0.35">
      <c r="A1" s="6" t="s">
        <v>226</v>
      </c>
      <c r="B1" s="6"/>
      <c r="C1" s="6"/>
      <c r="D1" s="6"/>
    </row>
    <row r="2" spans="1:4" ht="15" thickBot="1" x14ac:dyDescent="0.4"/>
    <row r="3" spans="1:4" ht="15" thickBot="1" x14ac:dyDescent="0.4">
      <c r="A3" s="55" t="s">
        <v>1</v>
      </c>
      <c r="B3" s="21" t="s">
        <v>227</v>
      </c>
    </row>
    <row r="4" spans="1:4" x14ac:dyDescent="0.35">
      <c r="A4" s="54" t="s">
        <v>9</v>
      </c>
      <c r="B4" s="20" t="s">
        <v>228</v>
      </c>
    </row>
    <row r="5" spans="1:4" ht="15" thickBot="1" x14ac:dyDescent="0.4">
      <c r="A5" s="195" t="s">
        <v>9</v>
      </c>
      <c r="B5" s="56" t="s">
        <v>229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B9E7D-C8D0-467B-A5EB-CADD60CCDA71}">
  <sheetPr>
    <tabColor rgb="FF002060"/>
  </sheetPr>
  <dimension ref="A1:F6"/>
  <sheetViews>
    <sheetView zoomScale="85" zoomScaleNormal="85" workbookViewId="0">
      <selection activeCell="F14" sqref="F14"/>
    </sheetView>
  </sheetViews>
  <sheetFormatPr baseColWidth="10" defaultColWidth="11.453125" defaultRowHeight="14.5" x14ac:dyDescent="0.35"/>
  <cols>
    <col min="1" max="1" width="9.81640625" customWidth="1"/>
    <col min="2" max="2" width="32.7265625" bestFit="1" customWidth="1"/>
    <col min="3" max="3" width="11.453125" customWidth="1"/>
    <col min="4" max="5" width="11.54296875" customWidth="1"/>
    <col min="6" max="6" width="46.54296875" customWidth="1"/>
  </cols>
  <sheetData>
    <row r="1" spans="1:6" x14ac:dyDescent="0.35">
      <c r="A1" s="6" t="s">
        <v>230</v>
      </c>
      <c r="B1" s="6"/>
      <c r="C1" s="6"/>
      <c r="D1" s="89"/>
      <c r="E1" s="6"/>
      <c r="F1" s="6"/>
    </row>
    <row r="2" spans="1:6" ht="15" thickBot="1" x14ac:dyDescent="0.4">
      <c r="D2" s="90"/>
    </row>
    <row r="3" spans="1:6" ht="29.5" thickBot="1" x14ac:dyDescent="0.4">
      <c r="A3" s="93" t="s">
        <v>1</v>
      </c>
      <c r="B3" s="249" t="s">
        <v>231</v>
      </c>
      <c r="C3" s="91" t="s">
        <v>232</v>
      </c>
      <c r="D3" s="91" t="s">
        <v>233</v>
      </c>
      <c r="E3" s="91" t="s">
        <v>234</v>
      </c>
      <c r="F3" s="92" t="s">
        <v>235</v>
      </c>
    </row>
    <row r="4" spans="1:6" x14ac:dyDescent="0.35">
      <c r="A4" s="250" t="s">
        <v>9</v>
      </c>
      <c r="B4" s="250" t="s">
        <v>64</v>
      </c>
      <c r="C4" s="214">
        <v>7</v>
      </c>
      <c r="D4" s="215">
        <v>12</v>
      </c>
      <c r="E4" s="214">
        <f>D4-C4</f>
        <v>5</v>
      </c>
      <c r="F4" s="322" t="s">
        <v>238</v>
      </c>
    </row>
    <row r="5" spans="1:6" x14ac:dyDescent="0.35">
      <c r="A5" s="252" t="s">
        <v>9</v>
      </c>
      <c r="B5" s="252" t="s">
        <v>78</v>
      </c>
      <c r="C5" s="253">
        <v>7</v>
      </c>
      <c r="D5" s="254">
        <v>11</v>
      </c>
      <c r="E5" s="253">
        <v>4</v>
      </c>
      <c r="F5" s="323"/>
    </row>
    <row r="6" spans="1:6" ht="15" thickBot="1" x14ac:dyDescent="0.4">
      <c r="A6" s="251" t="s">
        <v>10</v>
      </c>
      <c r="B6" s="251"/>
      <c r="C6" s="7">
        <v>2</v>
      </c>
      <c r="D6" s="216">
        <v>2</v>
      </c>
      <c r="E6" s="7">
        <v>0</v>
      </c>
      <c r="F6" s="8" t="s">
        <v>236</v>
      </c>
    </row>
  </sheetData>
  <mergeCells count="1">
    <mergeCell ref="F4:F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6F88F-1BAC-49B6-A846-DEC0A8E740DA}">
  <sheetPr>
    <tabColor rgb="FF002060"/>
  </sheetPr>
  <dimension ref="A1:G13"/>
  <sheetViews>
    <sheetView zoomScale="70" zoomScaleNormal="70" workbookViewId="0">
      <selection activeCell="G20" sqref="G20"/>
    </sheetView>
  </sheetViews>
  <sheetFormatPr baseColWidth="10" defaultColWidth="11.453125" defaultRowHeight="14.5" x14ac:dyDescent="0.35"/>
  <cols>
    <col min="1" max="1" width="5.1796875" customWidth="1"/>
    <col min="2" max="2" width="15.54296875" customWidth="1"/>
    <col min="3" max="3" width="18.54296875" bestFit="1" customWidth="1"/>
    <col min="4" max="4" width="27.81640625" customWidth="1"/>
    <col min="5" max="6" width="28.1796875" bestFit="1" customWidth="1"/>
    <col min="7" max="7" width="23" customWidth="1"/>
    <col min="11" max="11" width="25" bestFit="1" customWidth="1"/>
  </cols>
  <sheetData>
    <row r="1" spans="1:7" x14ac:dyDescent="0.35">
      <c r="A1" s="6" t="s">
        <v>22</v>
      </c>
      <c r="B1" s="6"/>
      <c r="C1" s="6"/>
      <c r="D1" s="6"/>
    </row>
    <row r="2" spans="1:7" ht="15" thickBot="1" x14ac:dyDescent="0.4"/>
    <row r="3" spans="1:7" ht="30.75" customHeight="1" thickBot="1" x14ac:dyDescent="0.4">
      <c r="A3" s="22" t="s">
        <v>23</v>
      </c>
      <c r="B3" s="23" t="s">
        <v>24</v>
      </c>
      <c r="C3" s="23" t="s">
        <v>25</v>
      </c>
      <c r="D3" s="23" t="s">
        <v>26</v>
      </c>
      <c r="E3" s="23" t="s">
        <v>27</v>
      </c>
      <c r="F3" s="23" t="s">
        <v>28</v>
      </c>
      <c r="G3" s="26" t="s">
        <v>29</v>
      </c>
    </row>
    <row r="4" spans="1:7" x14ac:dyDescent="0.35">
      <c r="A4" s="54">
        <v>1</v>
      </c>
      <c r="B4" s="255">
        <v>-33317605</v>
      </c>
      <c r="C4" s="255">
        <v>-70721443</v>
      </c>
      <c r="D4" s="70" t="s">
        <v>30</v>
      </c>
      <c r="E4" s="17" t="s">
        <v>31</v>
      </c>
      <c r="F4" s="17" t="s">
        <v>32</v>
      </c>
      <c r="G4" s="18" t="s">
        <v>33</v>
      </c>
    </row>
    <row r="5" spans="1:7" x14ac:dyDescent="0.35">
      <c r="A5" s="54">
        <v>2</v>
      </c>
      <c r="B5" s="255">
        <v>-33311180</v>
      </c>
      <c r="C5" s="255">
        <v>-70724368</v>
      </c>
      <c r="D5" s="70" t="s">
        <v>30</v>
      </c>
      <c r="E5" s="17" t="s">
        <v>32</v>
      </c>
      <c r="F5" s="17" t="s">
        <v>34</v>
      </c>
      <c r="G5" s="18" t="s">
        <v>33</v>
      </c>
    </row>
    <row r="6" spans="1:7" x14ac:dyDescent="0.35">
      <c r="A6" s="52">
        <v>3</v>
      </c>
      <c r="B6" s="151">
        <v>-33.308019999999999</v>
      </c>
      <c r="C6" s="152">
        <v>-70.718042999999994</v>
      </c>
      <c r="D6" s="43" t="s">
        <v>34</v>
      </c>
      <c r="E6" s="43" t="s">
        <v>30</v>
      </c>
      <c r="F6" s="43" t="s">
        <v>35</v>
      </c>
      <c r="G6" s="9" t="s">
        <v>33</v>
      </c>
    </row>
    <row r="7" spans="1:7" x14ac:dyDescent="0.35">
      <c r="A7" s="52">
        <v>4</v>
      </c>
      <c r="B7" s="152">
        <v>-33.309249000000001</v>
      </c>
      <c r="C7" s="152">
        <v>-70.715621999999996</v>
      </c>
      <c r="D7" s="43" t="s">
        <v>35</v>
      </c>
      <c r="E7" s="43" t="s">
        <v>34</v>
      </c>
      <c r="F7" s="43" t="s">
        <v>32</v>
      </c>
      <c r="G7" s="9" t="s">
        <v>33</v>
      </c>
    </row>
    <row r="8" spans="1:7" ht="15" thickBot="1" x14ac:dyDescent="0.4">
      <c r="A8" s="53">
        <v>5</v>
      </c>
      <c r="B8" s="153">
        <v>-33.312263000000002</v>
      </c>
      <c r="C8" s="153">
        <v>-70.721168000000006</v>
      </c>
      <c r="D8" s="7" t="s">
        <v>32</v>
      </c>
      <c r="E8" s="7" t="s">
        <v>34</v>
      </c>
      <c r="F8" s="7" t="s">
        <v>30</v>
      </c>
      <c r="G8" s="8" t="s">
        <v>33</v>
      </c>
    </row>
    <row r="11" spans="1:7" x14ac:dyDescent="0.35">
      <c r="B11" s="90"/>
    </row>
    <row r="13" spans="1:7" x14ac:dyDescent="0.35">
      <c r="B13" s="9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118F9-ABA9-4CA2-A774-8ECFABA86BE2}">
  <sheetPr>
    <tabColor rgb="FF002060"/>
  </sheetPr>
  <dimension ref="A1:G15"/>
  <sheetViews>
    <sheetView topLeftCell="A2" zoomScale="70" zoomScaleNormal="70" workbookViewId="0">
      <selection activeCell="A4" sqref="A4"/>
    </sheetView>
  </sheetViews>
  <sheetFormatPr baseColWidth="10" defaultColWidth="11.453125" defaultRowHeight="14.5" x14ac:dyDescent="0.35"/>
  <cols>
    <col min="1" max="1" width="17.81640625" customWidth="1"/>
    <col min="2" max="2" width="25.26953125" bestFit="1" customWidth="1"/>
    <col min="5" max="5" width="24" bestFit="1" customWidth="1"/>
    <col min="6" max="6" width="16" bestFit="1" customWidth="1"/>
    <col min="7" max="7" width="24.26953125" bestFit="1" customWidth="1"/>
  </cols>
  <sheetData>
    <row r="1" spans="1:7" x14ac:dyDescent="0.35">
      <c r="A1" s="6" t="s">
        <v>36</v>
      </c>
      <c r="B1" s="6"/>
      <c r="C1" s="6"/>
      <c r="D1" s="6"/>
    </row>
    <row r="2" spans="1:7" ht="15" thickBot="1" x14ac:dyDescent="0.4"/>
    <row r="3" spans="1:7" ht="42.75" customHeight="1" thickBot="1" x14ac:dyDescent="0.4">
      <c r="A3" s="22" t="s">
        <v>37</v>
      </c>
      <c r="B3" s="23" t="s">
        <v>38</v>
      </c>
      <c r="C3" s="23" t="s">
        <v>1</v>
      </c>
      <c r="D3" s="23" t="s">
        <v>39</v>
      </c>
      <c r="E3" s="23" t="s">
        <v>40</v>
      </c>
      <c r="F3" s="23" t="s">
        <v>41</v>
      </c>
      <c r="G3" s="26" t="s">
        <v>42</v>
      </c>
    </row>
    <row r="4" spans="1:7" x14ac:dyDescent="0.35">
      <c r="A4" s="192" t="s">
        <v>43</v>
      </c>
      <c r="B4" s="150" t="s">
        <v>44</v>
      </c>
      <c r="C4" s="150">
        <v>807</v>
      </c>
      <c r="D4" s="150" t="s">
        <v>11</v>
      </c>
      <c r="E4" s="150" t="s">
        <v>45</v>
      </c>
      <c r="F4" s="150" t="s">
        <v>45</v>
      </c>
      <c r="G4" s="20" t="s">
        <v>45</v>
      </c>
    </row>
    <row r="5" spans="1:7" x14ac:dyDescent="0.35">
      <c r="A5" s="193" t="s">
        <v>46</v>
      </c>
      <c r="B5" s="43" t="s">
        <v>44</v>
      </c>
      <c r="C5" s="43">
        <v>807</v>
      </c>
      <c r="D5" s="43" t="s">
        <v>11</v>
      </c>
      <c r="E5" s="43" t="s">
        <v>45</v>
      </c>
      <c r="F5" s="43" t="s">
        <v>45</v>
      </c>
      <c r="G5" s="9" t="s">
        <v>45</v>
      </c>
    </row>
    <row r="6" spans="1:7" x14ac:dyDescent="0.35">
      <c r="A6" s="193" t="s">
        <v>47</v>
      </c>
      <c r="B6" s="43" t="s">
        <v>44</v>
      </c>
      <c r="C6" s="43">
        <v>807</v>
      </c>
      <c r="D6" s="43" t="s">
        <v>11</v>
      </c>
      <c r="E6" s="43" t="s">
        <v>45</v>
      </c>
      <c r="F6" s="43" t="s">
        <v>45</v>
      </c>
      <c r="G6" s="9" t="s">
        <v>45</v>
      </c>
    </row>
    <row r="7" spans="1:7" x14ac:dyDescent="0.35">
      <c r="A7" s="193" t="s">
        <v>48</v>
      </c>
      <c r="B7" s="43" t="s">
        <v>44</v>
      </c>
      <c r="C7" s="43">
        <v>807</v>
      </c>
      <c r="D7" s="43" t="s">
        <v>11</v>
      </c>
      <c r="E7" s="43" t="s">
        <v>45</v>
      </c>
      <c r="F7" s="43" t="s">
        <v>45</v>
      </c>
      <c r="G7" s="9" t="s">
        <v>45</v>
      </c>
    </row>
    <row r="8" spans="1:7" x14ac:dyDescent="0.35">
      <c r="A8" s="193" t="s">
        <v>49</v>
      </c>
      <c r="B8" s="43" t="s">
        <v>44</v>
      </c>
      <c r="C8" s="43">
        <v>807</v>
      </c>
      <c r="D8" s="43" t="s">
        <v>11</v>
      </c>
      <c r="E8" s="43" t="s">
        <v>45</v>
      </c>
      <c r="F8" s="43" t="s">
        <v>45</v>
      </c>
      <c r="G8" s="9" t="s">
        <v>45</v>
      </c>
    </row>
    <row r="9" spans="1:7" x14ac:dyDescent="0.35">
      <c r="A9" s="193" t="s">
        <v>50</v>
      </c>
      <c r="B9" s="43" t="s">
        <v>44</v>
      </c>
      <c r="C9" s="43">
        <v>807</v>
      </c>
      <c r="D9" s="43" t="s">
        <v>11</v>
      </c>
      <c r="E9" s="43" t="s">
        <v>45</v>
      </c>
      <c r="F9" s="43" t="s">
        <v>45</v>
      </c>
      <c r="G9" s="9" t="s">
        <v>45</v>
      </c>
    </row>
    <row r="10" spans="1:7" x14ac:dyDescent="0.35">
      <c r="A10" s="193" t="s">
        <v>51</v>
      </c>
      <c r="B10" s="43" t="s">
        <v>44</v>
      </c>
      <c r="C10" s="43">
        <v>807</v>
      </c>
      <c r="D10" s="43" t="s">
        <v>11</v>
      </c>
      <c r="E10" s="43" t="s">
        <v>45</v>
      </c>
      <c r="F10" s="43" t="s">
        <v>45</v>
      </c>
      <c r="G10" s="9" t="s">
        <v>45</v>
      </c>
    </row>
    <row r="11" spans="1:7" x14ac:dyDescent="0.35">
      <c r="A11" s="193" t="s">
        <v>52</v>
      </c>
      <c r="B11" s="43" t="s">
        <v>44</v>
      </c>
      <c r="C11" s="43">
        <v>807</v>
      </c>
      <c r="D11" s="43" t="s">
        <v>11</v>
      </c>
      <c r="E11" s="43" t="s">
        <v>45</v>
      </c>
      <c r="F11" s="43" t="s">
        <v>45</v>
      </c>
      <c r="G11" s="9" t="s">
        <v>45</v>
      </c>
    </row>
    <row r="12" spans="1:7" x14ac:dyDescent="0.35">
      <c r="A12" s="193" t="s">
        <v>53</v>
      </c>
      <c r="B12" s="43" t="s">
        <v>44</v>
      </c>
      <c r="C12" s="43">
        <v>807</v>
      </c>
      <c r="D12" s="43" t="s">
        <v>11</v>
      </c>
      <c r="E12" s="43" t="s">
        <v>45</v>
      </c>
      <c r="F12" s="43" t="s">
        <v>45</v>
      </c>
      <c r="G12" s="9" t="s">
        <v>45</v>
      </c>
    </row>
    <row r="13" spans="1:7" x14ac:dyDescent="0.35">
      <c r="A13" s="193" t="s">
        <v>54</v>
      </c>
      <c r="B13" s="43" t="s">
        <v>44</v>
      </c>
      <c r="C13" s="43">
        <v>807</v>
      </c>
      <c r="D13" s="43" t="s">
        <v>11</v>
      </c>
      <c r="E13" s="43" t="s">
        <v>45</v>
      </c>
      <c r="F13" s="43" t="s">
        <v>45</v>
      </c>
      <c r="G13" s="9" t="s">
        <v>45</v>
      </c>
    </row>
    <row r="14" spans="1:7" x14ac:dyDescent="0.35">
      <c r="A14" s="193" t="s">
        <v>55</v>
      </c>
      <c r="B14" s="43" t="s">
        <v>44</v>
      </c>
      <c r="C14" s="43">
        <v>807</v>
      </c>
      <c r="D14" s="43" t="s">
        <v>11</v>
      </c>
      <c r="E14" s="43" t="s">
        <v>45</v>
      </c>
      <c r="F14" s="43" t="s">
        <v>45</v>
      </c>
      <c r="G14" s="9" t="s">
        <v>45</v>
      </c>
    </row>
    <row r="15" spans="1:7" ht="15" thickBot="1" x14ac:dyDescent="0.4">
      <c r="A15" s="194" t="s">
        <v>56</v>
      </c>
      <c r="B15" s="7" t="s">
        <v>44</v>
      </c>
      <c r="C15" s="7">
        <v>807</v>
      </c>
      <c r="D15" s="7" t="s">
        <v>11</v>
      </c>
      <c r="E15" s="7" t="s">
        <v>45</v>
      </c>
      <c r="F15" s="7" t="s">
        <v>45</v>
      </c>
      <c r="G15" s="8" t="s">
        <v>45</v>
      </c>
    </row>
  </sheetData>
  <phoneticPr fontId="1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B582F-6673-49CF-A495-8F36313D4011}">
  <sheetPr>
    <tabColor rgb="FF002060"/>
  </sheetPr>
  <dimension ref="A1:F6"/>
  <sheetViews>
    <sheetView zoomScale="70" zoomScaleNormal="70" workbookViewId="0">
      <selection activeCell="A3" sqref="A3:F6"/>
    </sheetView>
  </sheetViews>
  <sheetFormatPr baseColWidth="10" defaultColWidth="11.453125" defaultRowHeight="14.5" x14ac:dyDescent="0.35"/>
  <cols>
    <col min="2" max="2" width="11" customWidth="1"/>
    <col min="3" max="3" width="20.26953125" bestFit="1" customWidth="1"/>
    <col min="4" max="4" width="21.54296875" bestFit="1" customWidth="1"/>
    <col min="5" max="5" width="35.81640625" bestFit="1" customWidth="1"/>
    <col min="6" max="6" width="18.54296875" bestFit="1" customWidth="1"/>
    <col min="7" max="11" width="10.453125" customWidth="1"/>
  </cols>
  <sheetData>
    <row r="1" spans="1:6" x14ac:dyDescent="0.35">
      <c r="A1" s="6" t="s">
        <v>57</v>
      </c>
      <c r="B1" s="6"/>
      <c r="C1" s="6"/>
      <c r="D1" s="6"/>
      <c r="E1" s="6"/>
    </row>
    <row r="3" spans="1:6" ht="33" customHeight="1" x14ac:dyDescent="0.35">
      <c r="A3" s="324" t="s">
        <v>1</v>
      </c>
      <c r="B3" s="324" t="s">
        <v>39</v>
      </c>
      <c r="C3" s="324" t="s">
        <v>58</v>
      </c>
      <c r="D3" s="324" t="s">
        <v>59</v>
      </c>
      <c r="E3" s="324" t="s">
        <v>60</v>
      </c>
      <c r="F3" s="324" t="s">
        <v>61</v>
      </c>
    </row>
    <row r="4" spans="1:6" x14ac:dyDescent="0.35">
      <c r="A4" s="325" t="s">
        <v>9</v>
      </c>
      <c r="B4" s="96" t="s">
        <v>11</v>
      </c>
      <c r="C4" s="43">
        <v>0</v>
      </c>
      <c r="D4" s="43">
        <v>12</v>
      </c>
      <c r="E4" s="43">
        <v>0</v>
      </c>
      <c r="F4" s="43">
        <v>5</v>
      </c>
    </row>
    <row r="5" spans="1:6" x14ac:dyDescent="0.35">
      <c r="A5" s="325"/>
      <c r="B5" s="96" t="s">
        <v>12</v>
      </c>
      <c r="C5" s="43">
        <v>0</v>
      </c>
      <c r="D5" s="43">
        <v>0</v>
      </c>
      <c r="E5" s="43">
        <v>0</v>
      </c>
      <c r="F5" s="43">
        <v>0</v>
      </c>
    </row>
    <row r="6" spans="1:6" x14ac:dyDescent="0.35">
      <c r="A6" s="326" t="s">
        <v>62</v>
      </c>
      <c r="B6" s="326"/>
      <c r="C6" s="43">
        <f>SUM(C4:C5)</f>
        <v>0</v>
      </c>
      <c r="D6" s="43">
        <f>SUM(D4:D5)</f>
        <v>12</v>
      </c>
      <c r="E6" s="43">
        <f>SUM(E4:E5)</f>
        <v>0</v>
      </c>
      <c r="F6" s="43">
        <f>SUM(F4:F5)</f>
        <v>5</v>
      </c>
    </row>
  </sheetData>
  <mergeCells count="2">
    <mergeCell ref="A6:B6"/>
    <mergeCell ref="A4:A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7A841-15E4-4396-B4ED-8095672A918B}">
  <sheetPr>
    <tabColor rgb="FF002060"/>
  </sheetPr>
  <dimension ref="A1:R23"/>
  <sheetViews>
    <sheetView zoomScale="70" zoomScaleNormal="70" workbookViewId="0">
      <selection activeCell="B3" sqref="B3:D5"/>
    </sheetView>
  </sheetViews>
  <sheetFormatPr baseColWidth="10" defaultColWidth="11.453125" defaultRowHeight="14.5" x14ac:dyDescent="0.35"/>
  <cols>
    <col min="1" max="1" width="14.81640625" customWidth="1"/>
    <col min="2" max="2" width="13" bestFit="1" customWidth="1"/>
    <col min="3" max="3" width="13.1796875" bestFit="1" customWidth="1"/>
    <col min="4" max="4" width="11.1796875" customWidth="1"/>
    <col min="5" max="6" width="6.81640625" bestFit="1" customWidth="1"/>
    <col min="7" max="9" width="7.81640625" bestFit="1" customWidth="1"/>
    <col min="10" max="11" width="8.26953125" bestFit="1" customWidth="1"/>
    <col min="12" max="13" width="5.7265625" bestFit="1" customWidth="1"/>
    <col min="14" max="15" width="6.453125" bestFit="1" customWidth="1"/>
    <col min="16" max="18" width="6.81640625" bestFit="1" customWidth="1"/>
  </cols>
  <sheetData>
    <row r="1" spans="1:18" x14ac:dyDescent="0.35">
      <c r="A1" s="5" t="s">
        <v>63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8" ht="15" thickBot="1" x14ac:dyDescent="0.4">
      <c r="A2" s="94"/>
      <c r="B2" s="94"/>
      <c r="C2" s="94"/>
      <c r="D2" s="5"/>
      <c r="E2" s="5"/>
      <c r="F2" s="5"/>
      <c r="G2" s="5"/>
      <c r="H2" s="5"/>
      <c r="I2" s="5"/>
      <c r="J2" s="5"/>
      <c r="K2" s="5"/>
      <c r="L2" s="95"/>
      <c r="M2" s="95"/>
      <c r="N2" s="95"/>
      <c r="O2" s="95"/>
      <c r="P2" s="95"/>
      <c r="Q2" s="95"/>
      <c r="R2" s="95"/>
    </row>
    <row r="3" spans="1:18" ht="15" thickBot="1" x14ac:dyDescent="0.4">
      <c r="B3" s="270" t="s">
        <v>64</v>
      </c>
      <c r="C3" s="270"/>
      <c r="D3" s="270"/>
      <c r="E3" s="271" t="s">
        <v>65</v>
      </c>
      <c r="F3" s="272"/>
      <c r="G3" s="272"/>
      <c r="H3" s="272"/>
      <c r="I3" s="272"/>
      <c r="J3" s="272"/>
      <c r="K3" s="273"/>
    </row>
    <row r="4" spans="1:18" ht="75" customHeight="1" thickBot="1" x14ac:dyDescent="0.4">
      <c r="B4" s="270"/>
      <c r="C4" s="270"/>
      <c r="D4" s="270"/>
      <c r="E4" s="137" t="s">
        <v>66</v>
      </c>
      <c r="F4" s="132" t="s">
        <v>67</v>
      </c>
      <c r="G4" s="132" t="s">
        <v>68</v>
      </c>
      <c r="H4" s="132" t="s">
        <v>69</v>
      </c>
      <c r="I4" s="132" t="s">
        <v>70</v>
      </c>
      <c r="J4" s="132" t="s">
        <v>71</v>
      </c>
      <c r="K4" s="134" t="s">
        <v>72</v>
      </c>
    </row>
    <row r="5" spans="1:18" x14ac:dyDescent="0.35">
      <c r="B5" s="270"/>
      <c r="C5" s="270"/>
      <c r="D5" s="270"/>
      <c r="E5" s="154">
        <v>0</v>
      </c>
      <c r="F5" s="155">
        <v>0.20833333333333334</v>
      </c>
      <c r="G5" s="155">
        <v>0.35416666666666669</v>
      </c>
      <c r="H5" s="155">
        <v>0.52083333333333337</v>
      </c>
      <c r="I5" s="155">
        <v>0.58333333333333337</v>
      </c>
      <c r="J5" s="155">
        <v>0.70833333333333337</v>
      </c>
      <c r="K5" s="156">
        <v>0.85416666666666663</v>
      </c>
    </row>
    <row r="6" spans="1:18" ht="15" thickBot="1" x14ac:dyDescent="0.4">
      <c r="B6" s="140" t="s">
        <v>8</v>
      </c>
      <c r="C6" s="141" t="s">
        <v>1</v>
      </c>
      <c r="D6" s="142" t="s">
        <v>39</v>
      </c>
      <c r="E6" s="157">
        <v>0.2076388888888889</v>
      </c>
      <c r="F6" s="158">
        <v>0.35347222222222219</v>
      </c>
      <c r="G6" s="158">
        <v>0.52013888888888882</v>
      </c>
      <c r="H6" s="158">
        <v>0.58263888888888882</v>
      </c>
      <c r="I6" s="158">
        <v>0.70763888888888893</v>
      </c>
      <c r="J6" s="158">
        <v>0.8534722222222223</v>
      </c>
      <c r="K6" s="159">
        <v>0.99930555555555556</v>
      </c>
    </row>
    <row r="7" spans="1:18" x14ac:dyDescent="0.35">
      <c r="B7" s="274" t="s">
        <v>13</v>
      </c>
      <c r="C7" s="139" t="s">
        <v>9</v>
      </c>
      <c r="D7" s="143" t="s">
        <v>11</v>
      </c>
      <c r="E7" s="163">
        <v>0</v>
      </c>
      <c r="F7" s="164">
        <v>5.1428571428571432</v>
      </c>
      <c r="G7" s="164">
        <v>5</v>
      </c>
      <c r="H7" s="164">
        <v>5.333333333333333</v>
      </c>
      <c r="I7" s="164">
        <v>5.333333333333333</v>
      </c>
      <c r="J7" s="164">
        <v>5.7142857142857144</v>
      </c>
      <c r="K7" s="165">
        <v>2</v>
      </c>
    </row>
    <row r="8" spans="1:18" x14ac:dyDescent="0.35">
      <c r="B8" s="268"/>
      <c r="C8" s="133" t="s">
        <v>9</v>
      </c>
      <c r="D8" s="144" t="s">
        <v>12</v>
      </c>
      <c r="E8" s="184">
        <v>0</v>
      </c>
      <c r="F8" s="185">
        <v>0</v>
      </c>
      <c r="G8" s="185">
        <v>0</v>
      </c>
      <c r="H8" s="185">
        <v>0</v>
      </c>
      <c r="I8" s="185">
        <v>0</v>
      </c>
      <c r="J8" s="185">
        <v>0</v>
      </c>
      <c r="K8" s="186">
        <v>0</v>
      </c>
    </row>
    <row r="9" spans="1:18" x14ac:dyDescent="0.35">
      <c r="B9" s="268" t="s">
        <v>16</v>
      </c>
      <c r="C9" s="133" t="s">
        <v>9</v>
      </c>
      <c r="D9" s="144" t="s">
        <v>11</v>
      </c>
      <c r="E9" s="184">
        <v>0</v>
      </c>
      <c r="F9" s="187">
        <v>5.4285714285714288</v>
      </c>
      <c r="G9" s="185">
        <v>5</v>
      </c>
      <c r="H9" s="185">
        <v>5.333333333333333</v>
      </c>
      <c r="I9" s="185">
        <v>5.333333333333333</v>
      </c>
      <c r="J9" s="187">
        <v>6.5714285714285712</v>
      </c>
      <c r="K9" s="186">
        <v>2</v>
      </c>
    </row>
    <row r="10" spans="1:18" x14ac:dyDescent="0.35">
      <c r="B10" s="268"/>
      <c r="C10" s="133" t="s">
        <v>9</v>
      </c>
      <c r="D10" s="144" t="s">
        <v>12</v>
      </c>
      <c r="E10" s="184">
        <v>0</v>
      </c>
      <c r="F10" s="185">
        <v>0</v>
      </c>
      <c r="G10" s="185">
        <v>0</v>
      </c>
      <c r="H10" s="185">
        <v>0</v>
      </c>
      <c r="I10" s="185">
        <v>0</v>
      </c>
      <c r="J10" s="185">
        <v>0</v>
      </c>
      <c r="K10" s="186">
        <v>0</v>
      </c>
    </row>
    <row r="11" spans="1:18" x14ac:dyDescent="0.35">
      <c r="B11" s="268" t="s">
        <v>73</v>
      </c>
      <c r="C11" s="133" t="s">
        <v>9</v>
      </c>
      <c r="D11" s="144" t="s">
        <v>11</v>
      </c>
      <c r="E11" s="166">
        <f>E9-E7</f>
        <v>0</v>
      </c>
      <c r="F11" s="187">
        <f t="shared" ref="F11:K12" si="0">F9-F7</f>
        <v>0.28571428571428559</v>
      </c>
      <c r="G11" s="167">
        <f t="shared" si="0"/>
        <v>0</v>
      </c>
      <c r="H11" s="167">
        <f t="shared" si="0"/>
        <v>0</v>
      </c>
      <c r="I11" s="167">
        <f t="shared" si="0"/>
        <v>0</v>
      </c>
      <c r="J11" s="187">
        <f t="shared" si="0"/>
        <v>0.85714285714285676</v>
      </c>
      <c r="K11" s="168">
        <f t="shared" si="0"/>
        <v>0</v>
      </c>
    </row>
    <row r="12" spans="1:18" ht="15" thickBot="1" x14ac:dyDescent="0.4">
      <c r="B12" s="269"/>
      <c r="C12" s="136" t="s">
        <v>9</v>
      </c>
      <c r="D12" s="145" t="s">
        <v>12</v>
      </c>
      <c r="E12" s="202">
        <f>E10-E8</f>
        <v>0</v>
      </c>
      <c r="F12" s="203">
        <f t="shared" si="0"/>
        <v>0</v>
      </c>
      <c r="G12" s="203">
        <f t="shared" si="0"/>
        <v>0</v>
      </c>
      <c r="H12" s="203">
        <f t="shared" si="0"/>
        <v>0</v>
      </c>
      <c r="I12" s="203">
        <f t="shared" si="0"/>
        <v>0</v>
      </c>
      <c r="J12" s="203">
        <f t="shared" si="0"/>
        <v>0</v>
      </c>
      <c r="K12" s="204">
        <f t="shared" si="0"/>
        <v>0</v>
      </c>
    </row>
    <row r="13" spans="1:18" ht="15" thickBot="1" x14ac:dyDescent="0.4"/>
    <row r="14" spans="1:18" x14ac:dyDescent="0.35">
      <c r="B14" s="275"/>
      <c r="C14" s="276"/>
      <c r="D14" s="277"/>
      <c r="E14" s="271" t="s">
        <v>65</v>
      </c>
      <c r="F14" s="272"/>
      <c r="G14" s="272"/>
      <c r="H14" s="272"/>
      <c r="I14" s="272"/>
      <c r="J14" s="272"/>
      <c r="K14" s="273"/>
    </row>
    <row r="15" spans="1:18" ht="61.5" x14ac:dyDescent="0.35">
      <c r="B15" s="278"/>
      <c r="C15" s="279"/>
      <c r="D15" s="280"/>
      <c r="E15" s="137" t="s">
        <v>66</v>
      </c>
      <c r="F15" s="132" t="s">
        <v>67</v>
      </c>
      <c r="G15" s="132" t="s">
        <v>68</v>
      </c>
      <c r="H15" s="132" t="s">
        <v>69</v>
      </c>
      <c r="I15" s="132" t="s">
        <v>70</v>
      </c>
      <c r="J15" s="132" t="s">
        <v>71</v>
      </c>
      <c r="K15" s="134" t="s">
        <v>72</v>
      </c>
    </row>
    <row r="16" spans="1:18" x14ac:dyDescent="0.35">
      <c r="B16" s="278"/>
      <c r="C16" s="279"/>
      <c r="D16" s="280"/>
      <c r="E16" s="154">
        <v>0</v>
      </c>
      <c r="F16" s="155">
        <v>0.20833333333333334</v>
      </c>
      <c r="G16" s="155">
        <v>0.35416666666666669</v>
      </c>
      <c r="H16" s="155">
        <v>0.52083333333333337</v>
      </c>
      <c r="I16" s="155">
        <v>0.58333333333333337</v>
      </c>
      <c r="J16" s="155">
        <v>0.70833333333333337</v>
      </c>
      <c r="K16" s="156">
        <v>0.85416666666666663</v>
      </c>
    </row>
    <row r="17" spans="2:11" ht="15" thickBot="1" x14ac:dyDescent="0.4">
      <c r="B17" s="140" t="s">
        <v>8</v>
      </c>
      <c r="C17" s="141" t="s">
        <v>1</v>
      </c>
      <c r="D17" s="142" t="s">
        <v>39</v>
      </c>
      <c r="E17" s="157">
        <v>0.2076388888888889</v>
      </c>
      <c r="F17" s="158">
        <v>0.35347222222222219</v>
      </c>
      <c r="G17" s="158">
        <v>0.52013888888888882</v>
      </c>
      <c r="H17" s="158">
        <v>0.58263888888888882</v>
      </c>
      <c r="I17" s="158">
        <v>0.70763888888888893</v>
      </c>
      <c r="J17" s="158">
        <v>0.8534722222222223</v>
      </c>
      <c r="K17" s="159">
        <v>0.99930555555555556</v>
      </c>
    </row>
    <row r="18" spans="2:11" x14ac:dyDescent="0.35">
      <c r="B18" s="274" t="s">
        <v>13</v>
      </c>
      <c r="C18" s="139" t="s">
        <v>10</v>
      </c>
      <c r="D18" s="143" t="s">
        <v>11</v>
      </c>
      <c r="E18" s="163">
        <v>0</v>
      </c>
      <c r="F18" s="164">
        <f>2/3.5</f>
        <v>0.5714285714285714</v>
      </c>
      <c r="G18" s="164">
        <v>0</v>
      </c>
      <c r="H18" s="164">
        <v>0</v>
      </c>
      <c r="I18" s="164">
        <v>0</v>
      </c>
      <c r="J18" s="164">
        <v>0</v>
      </c>
      <c r="K18" s="165">
        <v>0</v>
      </c>
    </row>
    <row r="19" spans="2:11" x14ac:dyDescent="0.35">
      <c r="B19" s="268"/>
      <c r="C19" s="133" t="s">
        <v>10</v>
      </c>
      <c r="D19" s="144" t="s">
        <v>12</v>
      </c>
      <c r="E19" s="184">
        <v>0</v>
      </c>
      <c r="F19" s="185">
        <v>0</v>
      </c>
      <c r="G19" s="185">
        <v>0</v>
      </c>
      <c r="H19" s="185">
        <v>0</v>
      </c>
      <c r="I19" s="185">
        <v>0</v>
      </c>
      <c r="J19" s="185">
        <v>0</v>
      </c>
      <c r="K19" s="186">
        <v>0</v>
      </c>
    </row>
    <row r="20" spans="2:11" x14ac:dyDescent="0.35">
      <c r="B20" s="268" t="s">
        <v>16</v>
      </c>
      <c r="C20" s="133" t="s">
        <v>10</v>
      </c>
      <c r="D20" s="144" t="s">
        <v>11</v>
      </c>
      <c r="E20" s="166">
        <v>0</v>
      </c>
      <c r="F20" s="167">
        <v>0.5714285714285714</v>
      </c>
      <c r="G20" s="167">
        <v>0</v>
      </c>
      <c r="H20" s="167">
        <v>0</v>
      </c>
      <c r="I20" s="167">
        <v>0</v>
      </c>
      <c r="J20" s="167">
        <v>0</v>
      </c>
      <c r="K20" s="168">
        <v>0</v>
      </c>
    </row>
    <row r="21" spans="2:11" x14ac:dyDescent="0.35">
      <c r="B21" s="268"/>
      <c r="C21" s="133" t="s">
        <v>10</v>
      </c>
      <c r="D21" s="144" t="s">
        <v>12</v>
      </c>
      <c r="E21" s="184">
        <v>0</v>
      </c>
      <c r="F21" s="185">
        <v>0</v>
      </c>
      <c r="G21" s="185">
        <v>0</v>
      </c>
      <c r="H21" s="185">
        <v>0</v>
      </c>
      <c r="I21" s="185">
        <v>0</v>
      </c>
      <c r="J21" s="185">
        <v>0</v>
      </c>
      <c r="K21" s="186">
        <v>0</v>
      </c>
    </row>
    <row r="22" spans="2:11" x14ac:dyDescent="0.35">
      <c r="B22" s="268" t="s">
        <v>73</v>
      </c>
      <c r="C22" s="133" t="s">
        <v>10</v>
      </c>
      <c r="D22" s="144" t="s">
        <v>11</v>
      </c>
      <c r="E22" s="166">
        <f>E20-E18</f>
        <v>0</v>
      </c>
      <c r="F22" s="167">
        <f t="shared" ref="F22:K22" si="1">F20-F18</f>
        <v>0</v>
      </c>
      <c r="G22" s="167">
        <f t="shared" si="1"/>
        <v>0</v>
      </c>
      <c r="H22" s="167">
        <f t="shared" si="1"/>
        <v>0</v>
      </c>
      <c r="I22" s="167">
        <f t="shared" si="1"/>
        <v>0</v>
      </c>
      <c r="J22" s="167">
        <f t="shared" si="1"/>
        <v>0</v>
      </c>
      <c r="K22" s="168">
        <f t="shared" si="1"/>
        <v>0</v>
      </c>
    </row>
    <row r="23" spans="2:11" ht="15" thickBot="1" x14ac:dyDescent="0.4">
      <c r="B23" s="269"/>
      <c r="C23" s="136" t="s">
        <v>10</v>
      </c>
      <c r="D23" s="145" t="s">
        <v>12</v>
      </c>
      <c r="E23" s="202">
        <f>E21-E19</f>
        <v>0</v>
      </c>
      <c r="F23" s="203">
        <f t="shared" ref="F23:K23" si="2">F21-F19</f>
        <v>0</v>
      </c>
      <c r="G23" s="203">
        <f t="shared" si="2"/>
        <v>0</v>
      </c>
      <c r="H23" s="203">
        <f t="shared" si="2"/>
        <v>0</v>
      </c>
      <c r="I23" s="203">
        <f t="shared" si="2"/>
        <v>0</v>
      </c>
      <c r="J23" s="203">
        <f t="shared" si="2"/>
        <v>0</v>
      </c>
      <c r="K23" s="204">
        <f t="shared" si="2"/>
        <v>0</v>
      </c>
    </row>
  </sheetData>
  <mergeCells count="10">
    <mergeCell ref="B18:B19"/>
    <mergeCell ref="B20:B21"/>
    <mergeCell ref="B22:B23"/>
    <mergeCell ref="B14:D16"/>
    <mergeCell ref="E14:K14"/>
    <mergeCell ref="B11:B12"/>
    <mergeCell ref="B3:D5"/>
    <mergeCell ref="E3:K3"/>
    <mergeCell ref="B7:B8"/>
    <mergeCell ref="B9:B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07A06-FF8E-477C-8A8F-277A5E18B4B3}">
  <sheetPr>
    <tabColor rgb="FF002060"/>
  </sheetPr>
  <dimension ref="A1:R25"/>
  <sheetViews>
    <sheetView zoomScale="70" zoomScaleNormal="70" workbookViewId="0">
      <selection activeCell="Q17" sqref="Q17"/>
    </sheetView>
  </sheetViews>
  <sheetFormatPr baseColWidth="10" defaultColWidth="11.453125" defaultRowHeight="14.5" x14ac:dyDescent="0.35"/>
  <cols>
    <col min="1" max="1" width="13.81640625" customWidth="1"/>
    <col min="2" max="2" width="13" bestFit="1" customWidth="1"/>
    <col min="3" max="3" width="13.1796875" bestFit="1" customWidth="1"/>
    <col min="4" max="4" width="10.54296875" bestFit="1" customWidth="1"/>
    <col min="5" max="5" width="6.81640625" bestFit="1" customWidth="1"/>
    <col min="6" max="9" width="7.81640625" bestFit="1" customWidth="1"/>
    <col min="10" max="11" width="8.26953125" bestFit="1" customWidth="1"/>
    <col min="12" max="12" width="6.81640625" bestFit="1" customWidth="1"/>
    <col min="13" max="13" width="5.7265625" bestFit="1" customWidth="1"/>
    <col min="14" max="15" width="6.453125" bestFit="1" customWidth="1"/>
    <col min="16" max="18" width="6.81640625" bestFit="1" customWidth="1"/>
  </cols>
  <sheetData>
    <row r="1" spans="1:18" x14ac:dyDescent="0.35">
      <c r="A1" s="5" t="s">
        <v>74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8" ht="15" thickBot="1" x14ac:dyDescent="0.4">
      <c r="A2" s="94"/>
      <c r="B2" s="94"/>
      <c r="C2" s="94"/>
      <c r="D2" s="5"/>
      <c r="E2" s="5"/>
      <c r="F2" s="5"/>
      <c r="G2" s="5"/>
      <c r="H2" s="5"/>
      <c r="I2" s="5"/>
      <c r="J2" s="5"/>
      <c r="K2" s="5"/>
      <c r="L2" s="5"/>
      <c r="M2" s="95"/>
      <c r="N2" s="95"/>
      <c r="O2" s="95"/>
      <c r="P2" s="95"/>
      <c r="Q2" s="95"/>
      <c r="R2" s="95"/>
    </row>
    <row r="3" spans="1:18" ht="15" thickBot="1" x14ac:dyDescent="0.4">
      <c r="B3" s="270" t="s">
        <v>64</v>
      </c>
      <c r="C3" s="270"/>
      <c r="D3" s="270"/>
      <c r="E3" s="271" t="s">
        <v>65</v>
      </c>
      <c r="F3" s="272"/>
      <c r="G3" s="272"/>
      <c r="H3" s="272"/>
      <c r="I3" s="272"/>
      <c r="J3" s="272"/>
      <c r="K3" s="273"/>
    </row>
    <row r="4" spans="1:18" ht="75.75" customHeight="1" thickBot="1" x14ac:dyDescent="0.4">
      <c r="B4" s="270"/>
      <c r="C4" s="270"/>
      <c r="D4" s="270"/>
      <c r="E4" s="137" t="s">
        <v>66</v>
      </c>
      <c r="F4" s="132" t="s">
        <v>67</v>
      </c>
      <c r="G4" s="132" t="s">
        <v>68</v>
      </c>
      <c r="H4" s="132" t="s">
        <v>69</v>
      </c>
      <c r="I4" s="132" t="s">
        <v>70</v>
      </c>
      <c r="J4" s="132" t="s">
        <v>71</v>
      </c>
      <c r="K4" s="134" t="s">
        <v>72</v>
      </c>
    </row>
    <row r="5" spans="1:18" x14ac:dyDescent="0.35">
      <c r="B5" s="270"/>
      <c r="C5" s="270"/>
      <c r="D5" s="270"/>
      <c r="E5" s="154">
        <v>0</v>
      </c>
      <c r="F5" s="155">
        <v>0.20833333333333334</v>
      </c>
      <c r="G5" s="155">
        <v>0.35416666666666669</v>
      </c>
      <c r="H5" s="155">
        <v>0.52083333333333337</v>
      </c>
      <c r="I5" s="155">
        <v>0.58333333333333337</v>
      </c>
      <c r="J5" s="155">
        <v>0.70833333333333337</v>
      </c>
      <c r="K5" s="156">
        <v>0.85416666666666663</v>
      </c>
    </row>
    <row r="6" spans="1:18" ht="15" thickBot="1" x14ac:dyDescent="0.4">
      <c r="B6" s="140" t="s">
        <v>8</v>
      </c>
      <c r="C6" s="141" t="s">
        <v>1</v>
      </c>
      <c r="D6" s="142" t="s">
        <v>39</v>
      </c>
      <c r="E6" s="157">
        <v>0.2076388888888889</v>
      </c>
      <c r="F6" s="158">
        <v>0.35347222222222219</v>
      </c>
      <c r="G6" s="158">
        <v>0.52013888888888882</v>
      </c>
      <c r="H6" s="158">
        <v>0.58263888888888882</v>
      </c>
      <c r="I6" s="158">
        <v>0.70763888888888893</v>
      </c>
      <c r="J6" s="158">
        <v>0.8534722222222223</v>
      </c>
      <c r="K6" s="159">
        <v>0.99930555555555556</v>
      </c>
    </row>
    <row r="7" spans="1:18" x14ac:dyDescent="0.35">
      <c r="B7" s="281" t="s">
        <v>13</v>
      </c>
      <c r="C7" s="139" t="s">
        <v>9</v>
      </c>
      <c r="D7" s="143" t="s">
        <v>11</v>
      </c>
      <c r="E7" s="169">
        <v>0</v>
      </c>
      <c r="F7" s="170">
        <v>462.85714285714283</v>
      </c>
      <c r="G7" s="170">
        <v>450</v>
      </c>
      <c r="H7" s="170">
        <v>480</v>
      </c>
      <c r="I7" s="170">
        <v>480</v>
      </c>
      <c r="J7" s="170">
        <v>514.28571428571433</v>
      </c>
      <c r="K7" s="171">
        <v>180</v>
      </c>
    </row>
    <row r="8" spans="1:18" x14ac:dyDescent="0.35">
      <c r="B8" s="282"/>
      <c r="C8" s="133" t="s">
        <v>9</v>
      </c>
      <c r="D8" s="144" t="s">
        <v>12</v>
      </c>
      <c r="E8" s="138">
        <v>0</v>
      </c>
      <c r="F8" s="133">
        <v>0</v>
      </c>
      <c r="G8" s="133">
        <v>0</v>
      </c>
      <c r="H8" s="133">
        <v>0</v>
      </c>
      <c r="I8" s="133">
        <v>0</v>
      </c>
      <c r="J8" s="133">
        <v>0</v>
      </c>
      <c r="K8" s="135">
        <v>0</v>
      </c>
    </row>
    <row r="9" spans="1:18" x14ac:dyDescent="0.35">
      <c r="B9" s="282" t="s">
        <v>16</v>
      </c>
      <c r="C9" s="133" t="s">
        <v>9</v>
      </c>
      <c r="D9" s="144" t="s">
        <v>11</v>
      </c>
      <c r="E9" s="188">
        <v>0</v>
      </c>
      <c r="F9" s="191">
        <v>488.57142857142856</v>
      </c>
      <c r="G9" s="189">
        <v>450</v>
      </c>
      <c r="H9" s="189">
        <v>480</v>
      </c>
      <c r="I9" s="189">
        <v>480</v>
      </c>
      <c r="J9" s="191">
        <v>591.42857142857144</v>
      </c>
      <c r="K9" s="190">
        <v>180</v>
      </c>
    </row>
    <row r="10" spans="1:18" x14ac:dyDescent="0.35">
      <c r="B10" s="282"/>
      <c r="C10" s="133" t="s">
        <v>9</v>
      </c>
      <c r="D10" s="144" t="s">
        <v>12</v>
      </c>
      <c r="E10" s="138">
        <v>0</v>
      </c>
      <c r="F10" s="133">
        <v>0</v>
      </c>
      <c r="G10" s="133">
        <v>0</v>
      </c>
      <c r="H10" s="133">
        <v>0</v>
      </c>
      <c r="I10" s="133">
        <v>0</v>
      </c>
      <c r="J10" s="133">
        <v>0</v>
      </c>
      <c r="K10" s="135">
        <v>0</v>
      </c>
    </row>
    <row r="11" spans="1:18" x14ac:dyDescent="0.35">
      <c r="B11" s="282" t="s">
        <v>73</v>
      </c>
      <c r="C11" s="133" t="s">
        <v>9</v>
      </c>
      <c r="D11" s="144" t="s">
        <v>11</v>
      </c>
      <c r="E11" s="172">
        <f>E9-E7</f>
        <v>0</v>
      </c>
      <c r="F11" s="191">
        <f t="shared" ref="F11:K12" si="0">F9-F7</f>
        <v>25.714285714285722</v>
      </c>
      <c r="G11" s="173">
        <f t="shared" si="0"/>
        <v>0</v>
      </c>
      <c r="H11" s="173">
        <f t="shared" si="0"/>
        <v>0</v>
      </c>
      <c r="I11" s="173">
        <f t="shared" si="0"/>
        <v>0</v>
      </c>
      <c r="J11" s="191">
        <f t="shared" si="0"/>
        <v>77.14285714285711</v>
      </c>
      <c r="K11" s="174">
        <f t="shared" si="0"/>
        <v>0</v>
      </c>
    </row>
    <row r="12" spans="1:18" ht="15" thickBot="1" x14ac:dyDescent="0.4">
      <c r="B12" s="283"/>
      <c r="C12" s="136" t="s">
        <v>9</v>
      </c>
      <c r="D12" s="145" t="s">
        <v>12</v>
      </c>
      <c r="E12" s="160">
        <f>E10-E8</f>
        <v>0</v>
      </c>
      <c r="F12" s="161">
        <f t="shared" si="0"/>
        <v>0</v>
      </c>
      <c r="G12" s="161">
        <f t="shared" si="0"/>
        <v>0</v>
      </c>
      <c r="H12" s="161">
        <f t="shared" si="0"/>
        <v>0</v>
      </c>
      <c r="I12" s="161">
        <f t="shared" si="0"/>
        <v>0</v>
      </c>
      <c r="J12" s="161">
        <f t="shared" si="0"/>
        <v>0</v>
      </c>
      <c r="K12" s="162">
        <f t="shared" si="0"/>
        <v>0</v>
      </c>
    </row>
    <row r="15" spans="1:18" ht="15" thickBot="1" x14ac:dyDescent="0.4"/>
    <row r="16" spans="1:18" x14ac:dyDescent="0.35">
      <c r="B16" s="275"/>
      <c r="C16" s="276"/>
      <c r="D16" s="277"/>
      <c r="E16" s="271" t="s">
        <v>65</v>
      </c>
      <c r="F16" s="272"/>
      <c r="G16" s="272"/>
      <c r="H16" s="272"/>
      <c r="I16" s="272"/>
      <c r="J16" s="272"/>
      <c r="K16" s="273"/>
    </row>
    <row r="17" spans="2:11" ht="61.5" x14ac:dyDescent="0.35">
      <c r="B17" s="278"/>
      <c r="C17" s="279"/>
      <c r="D17" s="280"/>
      <c r="E17" s="137" t="s">
        <v>66</v>
      </c>
      <c r="F17" s="132" t="s">
        <v>67</v>
      </c>
      <c r="G17" s="132" t="s">
        <v>68</v>
      </c>
      <c r="H17" s="132" t="s">
        <v>69</v>
      </c>
      <c r="I17" s="132" t="s">
        <v>70</v>
      </c>
      <c r="J17" s="132" t="s">
        <v>71</v>
      </c>
      <c r="K17" s="134" t="s">
        <v>72</v>
      </c>
    </row>
    <row r="18" spans="2:11" x14ac:dyDescent="0.35">
      <c r="B18" s="278"/>
      <c r="C18" s="279"/>
      <c r="D18" s="280"/>
      <c r="E18" s="154">
        <v>0</v>
      </c>
      <c r="F18" s="155">
        <v>0.20833333333333334</v>
      </c>
      <c r="G18" s="155">
        <v>0.35416666666666669</v>
      </c>
      <c r="H18" s="155">
        <v>0.52083333333333337</v>
      </c>
      <c r="I18" s="155">
        <v>0.58333333333333337</v>
      </c>
      <c r="J18" s="155">
        <v>0.70833333333333337</v>
      </c>
      <c r="K18" s="156">
        <v>0.85416666666666663</v>
      </c>
    </row>
    <row r="19" spans="2:11" ht="15" thickBot="1" x14ac:dyDescent="0.4">
      <c r="B19" s="140" t="s">
        <v>8</v>
      </c>
      <c r="C19" s="141" t="s">
        <v>1</v>
      </c>
      <c r="D19" s="142" t="s">
        <v>39</v>
      </c>
      <c r="E19" s="157">
        <v>0.2076388888888889</v>
      </c>
      <c r="F19" s="158">
        <v>0.35347222222222219</v>
      </c>
      <c r="G19" s="158">
        <v>0.52013888888888882</v>
      </c>
      <c r="H19" s="158">
        <v>0.58263888888888882</v>
      </c>
      <c r="I19" s="158">
        <v>0.70763888888888893</v>
      </c>
      <c r="J19" s="158">
        <v>0.8534722222222223</v>
      </c>
      <c r="K19" s="159">
        <v>0.99930555555555556</v>
      </c>
    </row>
    <row r="20" spans="2:11" x14ac:dyDescent="0.35">
      <c r="B20" s="281" t="s">
        <v>13</v>
      </c>
      <c r="C20" s="139" t="s">
        <v>10</v>
      </c>
      <c r="D20" s="143" t="s">
        <v>11</v>
      </c>
      <c r="E20" s="205">
        <v>0</v>
      </c>
      <c r="F20" s="206">
        <f>180/3.5</f>
        <v>51.428571428571431</v>
      </c>
      <c r="G20" s="206">
        <v>0</v>
      </c>
      <c r="H20" s="206">
        <v>0</v>
      </c>
      <c r="I20" s="206">
        <v>0</v>
      </c>
      <c r="J20" s="206">
        <v>0</v>
      </c>
      <c r="K20" s="207">
        <v>0</v>
      </c>
    </row>
    <row r="21" spans="2:11" x14ac:dyDescent="0.35">
      <c r="B21" s="282"/>
      <c r="C21" s="133" t="s">
        <v>10</v>
      </c>
      <c r="D21" s="144" t="s">
        <v>12</v>
      </c>
      <c r="E21" s="208">
        <v>0</v>
      </c>
      <c r="F21" s="209">
        <v>0</v>
      </c>
      <c r="G21" s="209">
        <v>0</v>
      </c>
      <c r="H21" s="209">
        <v>0</v>
      </c>
      <c r="I21" s="209">
        <v>0</v>
      </c>
      <c r="J21" s="209">
        <v>0</v>
      </c>
      <c r="K21" s="210">
        <v>0</v>
      </c>
    </row>
    <row r="22" spans="2:11" x14ac:dyDescent="0.35">
      <c r="B22" s="282" t="s">
        <v>16</v>
      </c>
      <c r="C22" s="133" t="s">
        <v>10</v>
      </c>
      <c r="D22" s="144" t="s">
        <v>11</v>
      </c>
      <c r="E22" s="172">
        <v>0</v>
      </c>
      <c r="F22" s="173">
        <v>51.428571428571431</v>
      </c>
      <c r="G22" s="173">
        <v>0</v>
      </c>
      <c r="H22" s="173">
        <v>0</v>
      </c>
      <c r="I22" s="173">
        <v>0</v>
      </c>
      <c r="J22" s="173">
        <v>0</v>
      </c>
      <c r="K22" s="174">
        <v>0</v>
      </c>
    </row>
    <row r="23" spans="2:11" x14ac:dyDescent="0.35">
      <c r="B23" s="282"/>
      <c r="C23" s="133" t="s">
        <v>10</v>
      </c>
      <c r="D23" s="144" t="s">
        <v>12</v>
      </c>
      <c r="E23" s="208">
        <v>0</v>
      </c>
      <c r="F23" s="209">
        <v>0</v>
      </c>
      <c r="G23" s="209">
        <v>0</v>
      </c>
      <c r="H23" s="209">
        <v>0</v>
      </c>
      <c r="I23" s="209">
        <v>0</v>
      </c>
      <c r="J23" s="209">
        <v>0</v>
      </c>
      <c r="K23" s="210">
        <v>0</v>
      </c>
    </row>
    <row r="24" spans="2:11" x14ac:dyDescent="0.35">
      <c r="B24" s="282" t="s">
        <v>73</v>
      </c>
      <c r="C24" s="133" t="s">
        <v>10</v>
      </c>
      <c r="D24" s="144" t="s">
        <v>11</v>
      </c>
      <c r="E24" s="172">
        <f>E22-E20</f>
        <v>0</v>
      </c>
      <c r="F24" s="173">
        <f t="shared" ref="F24:K24" si="1">F22-F20</f>
        <v>0</v>
      </c>
      <c r="G24" s="173">
        <f t="shared" si="1"/>
        <v>0</v>
      </c>
      <c r="H24" s="173">
        <f t="shared" si="1"/>
        <v>0</v>
      </c>
      <c r="I24" s="173">
        <f t="shared" si="1"/>
        <v>0</v>
      </c>
      <c r="J24" s="173">
        <f t="shared" si="1"/>
        <v>0</v>
      </c>
      <c r="K24" s="174">
        <f t="shared" si="1"/>
        <v>0</v>
      </c>
    </row>
    <row r="25" spans="2:11" ht="15" thickBot="1" x14ac:dyDescent="0.4">
      <c r="B25" s="283"/>
      <c r="C25" s="136" t="s">
        <v>10</v>
      </c>
      <c r="D25" s="145" t="s">
        <v>12</v>
      </c>
      <c r="E25" s="160">
        <f>E23-E21</f>
        <v>0</v>
      </c>
      <c r="F25" s="161">
        <f t="shared" ref="F25:K25" si="2">F23-F21</f>
        <v>0</v>
      </c>
      <c r="G25" s="161">
        <f t="shared" si="2"/>
        <v>0</v>
      </c>
      <c r="H25" s="161">
        <f t="shared" si="2"/>
        <v>0</v>
      </c>
      <c r="I25" s="161">
        <f t="shared" si="2"/>
        <v>0</v>
      </c>
      <c r="J25" s="161">
        <f t="shared" si="2"/>
        <v>0</v>
      </c>
      <c r="K25" s="162">
        <f t="shared" si="2"/>
        <v>0</v>
      </c>
    </row>
  </sheetData>
  <mergeCells count="10">
    <mergeCell ref="B20:B21"/>
    <mergeCell ref="B22:B23"/>
    <mergeCell ref="B24:B25"/>
    <mergeCell ref="B16:D18"/>
    <mergeCell ref="E16:K16"/>
    <mergeCell ref="B3:D5"/>
    <mergeCell ref="E3:K3"/>
    <mergeCell ref="B7:B8"/>
    <mergeCell ref="B9:B10"/>
    <mergeCell ref="B11:B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DABCD-1752-45AD-87A0-E6C04ED0CDE6}">
  <sheetPr>
    <tabColor rgb="FF002060"/>
  </sheetPr>
  <dimension ref="A1:B5"/>
  <sheetViews>
    <sheetView workbookViewId="0">
      <selection activeCell="B3" sqref="B3"/>
    </sheetView>
  </sheetViews>
  <sheetFormatPr baseColWidth="10" defaultColWidth="11.453125" defaultRowHeight="14.5" x14ac:dyDescent="0.35"/>
  <cols>
    <col min="2" max="2" width="28.1796875" bestFit="1" customWidth="1"/>
  </cols>
  <sheetData>
    <row r="1" spans="1:2" x14ac:dyDescent="0.35">
      <c r="A1" s="6" t="s">
        <v>75</v>
      </c>
      <c r="B1" s="6"/>
    </row>
    <row r="2" spans="1:2" ht="15" thickBot="1" x14ac:dyDescent="0.4"/>
    <row r="3" spans="1:2" ht="15" thickBot="1" x14ac:dyDescent="0.4">
      <c r="A3" s="198" t="s">
        <v>1</v>
      </c>
      <c r="B3" s="200" t="s">
        <v>76</v>
      </c>
    </row>
    <row r="4" spans="1:2" x14ac:dyDescent="0.35">
      <c r="A4" s="196" t="s">
        <v>9</v>
      </c>
      <c r="B4" s="201" t="s">
        <v>237</v>
      </c>
    </row>
    <row r="5" spans="1:2" ht="15" thickBot="1" x14ac:dyDescent="0.4">
      <c r="A5" s="53" t="s">
        <v>10</v>
      </c>
      <c r="B5" s="8" t="s">
        <v>237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9ABE1-BB55-4889-8C8C-50A336BC9D73}">
  <sheetPr>
    <tabColor rgb="FF002060"/>
  </sheetPr>
  <dimension ref="A1:K35"/>
  <sheetViews>
    <sheetView topLeftCell="B4" zoomScale="70" zoomScaleNormal="70" workbookViewId="0">
      <selection activeCell="B4" sqref="B4:D6"/>
    </sheetView>
  </sheetViews>
  <sheetFormatPr baseColWidth="10" defaultColWidth="11.453125" defaultRowHeight="14.5" x14ac:dyDescent="0.35"/>
  <cols>
    <col min="1" max="1" width="14.1796875" customWidth="1"/>
    <col min="2" max="2" width="13" bestFit="1" customWidth="1"/>
    <col min="3" max="3" width="13.1796875" bestFit="1" customWidth="1"/>
    <col min="4" max="4" width="11" customWidth="1"/>
    <col min="5" max="6" width="6.81640625" bestFit="1" customWidth="1"/>
    <col min="7" max="9" width="7.81640625" bestFit="1" customWidth="1"/>
    <col min="10" max="11" width="8.26953125" bestFit="1" customWidth="1"/>
    <col min="12" max="12" width="5.7265625" bestFit="1" customWidth="1"/>
    <col min="13" max="14" width="6.453125" bestFit="1" customWidth="1"/>
    <col min="15" max="17" width="6.81640625" bestFit="1" customWidth="1"/>
  </cols>
  <sheetData>
    <row r="1" spans="1:11" x14ac:dyDescent="0.35">
      <c r="A1" s="5" t="s">
        <v>77</v>
      </c>
      <c r="B1" s="5"/>
      <c r="C1" s="5"/>
      <c r="D1" s="5"/>
      <c r="E1" s="5"/>
      <c r="F1" s="5"/>
      <c r="G1" s="5"/>
      <c r="H1" s="5"/>
      <c r="I1" s="5"/>
      <c r="J1" s="5"/>
      <c r="K1" s="5"/>
    </row>
    <row r="3" spans="1:11" ht="15" thickBot="1" x14ac:dyDescent="0.4"/>
    <row r="4" spans="1:11" ht="15" thickBot="1" x14ac:dyDescent="0.4">
      <c r="B4" s="270" t="s">
        <v>64</v>
      </c>
      <c r="C4" s="270"/>
      <c r="D4" s="270"/>
      <c r="E4" s="284" t="s">
        <v>65</v>
      </c>
      <c r="F4" s="284"/>
      <c r="G4" s="284"/>
      <c r="H4" s="284"/>
      <c r="I4" s="284"/>
      <c r="J4" s="284"/>
      <c r="K4" s="284"/>
    </row>
    <row r="5" spans="1:11" ht="78" customHeight="1" thickBot="1" x14ac:dyDescent="0.4">
      <c r="B5" s="270"/>
      <c r="C5" s="270"/>
      <c r="D5" s="270"/>
      <c r="E5" s="217" t="s">
        <v>66</v>
      </c>
      <c r="F5" s="218" t="s">
        <v>67</v>
      </c>
      <c r="G5" s="218" t="s">
        <v>68</v>
      </c>
      <c r="H5" s="218" t="s">
        <v>69</v>
      </c>
      <c r="I5" s="218" t="s">
        <v>70</v>
      </c>
      <c r="J5" s="218" t="s">
        <v>71</v>
      </c>
      <c r="K5" s="219" t="s">
        <v>72</v>
      </c>
    </row>
    <row r="6" spans="1:11" x14ac:dyDescent="0.35">
      <c r="B6" s="270"/>
      <c r="C6" s="270"/>
      <c r="D6" s="270"/>
      <c r="E6" s="220">
        <v>0</v>
      </c>
      <c r="F6" s="221">
        <v>0.20833333333333301</v>
      </c>
      <c r="G6" s="221">
        <v>0.35416666666666702</v>
      </c>
      <c r="H6" s="221">
        <v>0.52083333333333304</v>
      </c>
      <c r="I6" s="221">
        <v>0.58333333333333304</v>
      </c>
      <c r="J6" s="221">
        <v>0.70833333333333304</v>
      </c>
      <c r="K6" s="222">
        <v>0.85416666666666696</v>
      </c>
    </row>
    <row r="7" spans="1:11" ht="15" thickBot="1" x14ac:dyDescent="0.4">
      <c r="B7" s="223" t="s">
        <v>8</v>
      </c>
      <c r="C7" s="224" t="s">
        <v>1</v>
      </c>
      <c r="D7" s="225" t="s">
        <v>39</v>
      </c>
      <c r="E7" s="226">
        <v>0.20763888888888901</v>
      </c>
      <c r="F7" s="227">
        <v>0.35347222222222202</v>
      </c>
      <c r="G7" s="227">
        <v>0.52013888888888904</v>
      </c>
      <c r="H7" s="227">
        <v>0.58263888888888904</v>
      </c>
      <c r="I7" s="227">
        <v>0.70763888888888904</v>
      </c>
      <c r="J7" s="227">
        <v>0.85347222222222197</v>
      </c>
      <c r="K7" s="228">
        <v>0.999305555555556</v>
      </c>
    </row>
    <row r="8" spans="1:11" x14ac:dyDescent="0.35">
      <c r="B8" s="285" t="s">
        <v>13</v>
      </c>
      <c r="C8" s="229" t="s">
        <v>9</v>
      </c>
      <c r="D8" s="230" t="s">
        <v>11</v>
      </c>
      <c r="E8" s="231">
        <v>0</v>
      </c>
      <c r="F8" s="232">
        <v>7</v>
      </c>
      <c r="G8" s="232">
        <v>5</v>
      </c>
      <c r="H8" s="232">
        <v>6</v>
      </c>
      <c r="I8" s="232">
        <v>6</v>
      </c>
      <c r="J8" s="232">
        <v>6</v>
      </c>
      <c r="K8" s="233">
        <v>4</v>
      </c>
    </row>
    <row r="9" spans="1:11" x14ac:dyDescent="0.35">
      <c r="B9" s="285"/>
      <c r="C9" s="234" t="s">
        <v>9</v>
      </c>
      <c r="D9" s="235" t="s">
        <v>12</v>
      </c>
      <c r="E9" s="236">
        <v>0</v>
      </c>
      <c r="F9" s="234">
        <v>0</v>
      </c>
      <c r="G9" s="234">
        <v>0</v>
      </c>
      <c r="H9" s="234">
        <v>0</v>
      </c>
      <c r="I9" s="234">
        <v>0</v>
      </c>
      <c r="J9" s="234">
        <v>0</v>
      </c>
      <c r="K9" s="237">
        <v>0</v>
      </c>
    </row>
    <row r="10" spans="1:11" x14ac:dyDescent="0.35">
      <c r="B10" s="286" t="s">
        <v>16</v>
      </c>
      <c r="C10" s="234" t="s">
        <v>9</v>
      </c>
      <c r="D10" s="235" t="s">
        <v>11</v>
      </c>
      <c r="E10" s="236">
        <v>0</v>
      </c>
      <c r="F10" s="238">
        <v>11</v>
      </c>
      <c r="G10" s="238">
        <v>10</v>
      </c>
      <c r="H10" s="234">
        <v>6</v>
      </c>
      <c r="I10" s="234">
        <v>6</v>
      </c>
      <c r="J10" s="238">
        <v>12</v>
      </c>
      <c r="K10" s="239">
        <v>7</v>
      </c>
    </row>
    <row r="11" spans="1:11" x14ac:dyDescent="0.35">
      <c r="B11" s="286"/>
      <c r="C11" s="234" t="s">
        <v>9</v>
      </c>
      <c r="D11" s="235" t="s">
        <v>12</v>
      </c>
      <c r="E11" s="236">
        <v>0</v>
      </c>
      <c r="F11" s="234">
        <v>0</v>
      </c>
      <c r="G11" s="234">
        <v>0</v>
      </c>
      <c r="H11" s="234">
        <v>0</v>
      </c>
      <c r="I11" s="234">
        <v>0</v>
      </c>
      <c r="J11" s="234">
        <v>0</v>
      </c>
      <c r="K11" s="237">
        <v>0</v>
      </c>
    </row>
    <row r="12" spans="1:11" ht="15" thickBot="1" x14ac:dyDescent="0.4">
      <c r="B12" s="287" t="s">
        <v>73</v>
      </c>
      <c r="C12" s="234" t="s">
        <v>9</v>
      </c>
      <c r="D12" s="235" t="s">
        <v>11</v>
      </c>
      <c r="E12" s="240">
        <f t="shared" ref="E12:K13" si="0">E10-E8</f>
        <v>0</v>
      </c>
      <c r="F12" s="241">
        <f t="shared" si="0"/>
        <v>4</v>
      </c>
      <c r="G12" s="241">
        <f t="shared" si="0"/>
        <v>5</v>
      </c>
      <c r="H12" s="242">
        <f t="shared" si="0"/>
        <v>0</v>
      </c>
      <c r="I12" s="242">
        <f t="shared" si="0"/>
        <v>0</v>
      </c>
      <c r="J12" s="241">
        <f t="shared" si="0"/>
        <v>6</v>
      </c>
      <c r="K12" s="243">
        <f t="shared" si="0"/>
        <v>3</v>
      </c>
    </row>
    <row r="13" spans="1:11" ht="15" thickBot="1" x14ac:dyDescent="0.4">
      <c r="B13" s="287"/>
      <c r="C13" s="244" t="s">
        <v>9</v>
      </c>
      <c r="D13" s="245" t="s">
        <v>12</v>
      </c>
      <c r="E13" s="246">
        <f t="shared" si="0"/>
        <v>0</v>
      </c>
      <c r="F13" s="247">
        <f t="shared" si="0"/>
        <v>0</v>
      </c>
      <c r="G13" s="247">
        <f t="shared" si="0"/>
        <v>0</v>
      </c>
      <c r="H13" s="247">
        <f t="shared" si="0"/>
        <v>0</v>
      </c>
      <c r="I13" s="247">
        <f t="shared" si="0"/>
        <v>0</v>
      </c>
      <c r="J13" s="247">
        <f t="shared" si="0"/>
        <v>0</v>
      </c>
      <c r="K13" s="248">
        <f t="shared" si="0"/>
        <v>0</v>
      </c>
    </row>
    <row r="14" spans="1:11" ht="15" thickBot="1" x14ac:dyDescent="0.4"/>
    <row r="15" spans="1:11" ht="15" thickBot="1" x14ac:dyDescent="0.4">
      <c r="B15" s="270" t="s">
        <v>78</v>
      </c>
      <c r="C15" s="270"/>
      <c r="D15" s="270"/>
      <c r="E15" s="284" t="s">
        <v>65</v>
      </c>
      <c r="F15" s="284"/>
      <c r="G15" s="284"/>
      <c r="H15" s="284"/>
      <c r="I15" s="284"/>
      <c r="J15" s="284"/>
      <c r="K15" s="284"/>
    </row>
    <row r="16" spans="1:11" ht="62" thickBot="1" x14ac:dyDescent="0.4">
      <c r="B16" s="270"/>
      <c r="C16" s="270"/>
      <c r="D16" s="270"/>
      <c r="E16" s="217" t="s">
        <v>66</v>
      </c>
      <c r="F16" s="218" t="s">
        <v>67</v>
      </c>
      <c r="G16" s="218" t="s">
        <v>68</v>
      </c>
      <c r="H16" s="218" t="s">
        <v>69</v>
      </c>
      <c r="I16" s="218" t="s">
        <v>70</v>
      </c>
      <c r="J16" s="218" t="s">
        <v>71</v>
      </c>
      <c r="K16" s="219" t="s">
        <v>72</v>
      </c>
    </row>
    <row r="17" spans="2:11" x14ac:dyDescent="0.35">
      <c r="B17" s="270"/>
      <c r="C17" s="270"/>
      <c r="D17" s="270"/>
      <c r="E17" s="220">
        <v>0</v>
      </c>
      <c r="F17" s="221">
        <v>0.20833333333333301</v>
      </c>
      <c r="G17" s="221">
        <v>0.35416666666666702</v>
      </c>
      <c r="H17" s="221">
        <v>0.52083333333333304</v>
      </c>
      <c r="I17" s="221">
        <v>0.58333333333333304</v>
      </c>
      <c r="J17" s="221">
        <v>0.70833333333333304</v>
      </c>
      <c r="K17" s="222">
        <v>0.85416666666666696</v>
      </c>
    </row>
    <row r="18" spans="2:11" ht="15" thickBot="1" x14ac:dyDescent="0.4">
      <c r="B18" s="223" t="s">
        <v>8</v>
      </c>
      <c r="C18" s="224" t="s">
        <v>1</v>
      </c>
      <c r="D18" s="225" t="s">
        <v>39</v>
      </c>
      <c r="E18" s="226">
        <v>0.20763888888888901</v>
      </c>
      <c r="F18" s="227">
        <v>0.35347222222222202</v>
      </c>
      <c r="G18" s="227">
        <v>0.52013888888888904</v>
      </c>
      <c r="H18" s="227">
        <v>0.58263888888888904</v>
      </c>
      <c r="I18" s="227">
        <v>0.70763888888888904</v>
      </c>
      <c r="J18" s="227">
        <v>0.85347222222222197</v>
      </c>
      <c r="K18" s="228">
        <v>0.999305555555556</v>
      </c>
    </row>
    <row r="19" spans="2:11" x14ac:dyDescent="0.35">
      <c r="B19" s="285" t="s">
        <v>13</v>
      </c>
      <c r="C19" s="229" t="s">
        <v>9</v>
      </c>
      <c r="D19" s="230" t="s">
        <v>11</v>
      </c>
      <c r="E19" s="231">
        <v>0</v>
      </c>
      <c r="F19" s="232">
        <v>7</v>
      </c>
      <c r="G19" s="232">
        <v>5</v>
      </c>
      <c r="H19" s="232">
        <v>6</v>
      </c>
      <c r="I19" s="232">
        <v>6</v>
      </c>
      <c r="J19" s="232">
        <v>6</v>
      </c>
      <c r="K19" s="233">
        <v>4</v>
      </c>
    </row>
    <row r="20" spans="2:11" x14ac:dyDescent="0.35">
      <c r="B20" s="285"/>
      <c r="C20" s="234" t="s">
        <v>9</v>
      </c>
      <c r="D20" s="235" t="s">
        <v>12</v>
      </c>
      <c r="E20" s="236">
        <v>0</v>
      </c>
      <c r="F20" s="234">
        <v>0</v>
      </c>
      <c r="G20" s="234">
        <v>0</v>
      </c>
      <c r="H20" s="234">
        <v>0</v>
      </c>
      <c r="I20" s="234">
        <v>0</v>
      </c>
      <c r="J20" s="234">
        <v>0</v>
      </c>
      <c r="K20" s="237">
        <v>0</v>
      </c>
    </row>
    <row r="21" spans="2:11" x14ac:dyDescent="0.35">
      <c r="B21" s="286" t="s">
        <v>16</v>
      </c>
      <c r="C21" s="234" t="s">
        <v>9</v>
      </c>
      <c r="D21" s="235" t="s">
        <v>11</v>
      </c>
      <c r="E21" s="236">
        <v>0</v>
      </c>
      <c r="F21" s="238">
        <v>10</v>
      </c>
      <c r="G21" s="238">
        <v>10</v>
      </c>
      <c r="H21" s="234">
        <v>6</v>
      </c>
      <c r="I21" s="234">
        <v>7</v>
      </c>
      <c r="J21" s="238">
        <v>11</v>
      </c>
      <c r="K21" s="239">
        <v>6</v>
      </c>
    </row>
    <row r="22" spans="2:11" x14ac:dyDescent="0.35">
      <c r="B22" s="286"/>
      <c r="C22" s="234" t="s">
        <v>9</v>
      </c>
      <c r="D22" s="235" t="s">
        <v>12</v>
      </c>
      <c r="E22" s="236">
        <v>0</v>
      </c>
      <c r="F22" s="234">
        <v>0</v>
      </c>
      <c r="G22" s="234">
        <v>0</v>
      </c>
      <c r="H22" s="234">
        <v>0</v>
      </c>
      <c r="I22" s="234">
        <v>0</v>
      </c>
      <c r="J22" s="234">
        <v>0</v>
      </c>
      <c r="K22" s="237">
        <v>0</v>
      </c>
    </row>
    <row r="23" spans="2:11" ht="15" thickBot="1" x14ac:dyDescent="0.4">
      <c r="B23" s="287" t="s">
        <v>73</v>
      </c>
      <c r="C23" s="234" t="s">
        <v>9</v>
      </c>
      <c r="D23" s="235" t="s">
        <v>11</v>
      </c>
      <c r="E23" s="240">
        <f t="shared" ref="E23:K24" si="1">E21-E19</f>
        <v>0</v>
      </c>
      <c r="F23" s="241">
        <f t="shared" si="1"/>
        <v>3</v>
      </c>
      <c r="G23" s="241">
        <f t="shared" si="1"/>
        <v>5</v>
      </c>
      <c r="H23" s="242">
        <f t="shared" si="1"/>
        <v>0</v>
      </c>
      <c r="I23" s="242">
        <f t="shared" si="1"/>
        <v>1</v>
      </c>
      <c r="J23" s="241">
        <f t="shared" si="1"/>
        <v>5</v>
      </c>
      <c r="K23" s="243">
        <f t="shared" si="1"/>
        <v>2</v>
      </c>
    </row>
    <row r="24" spans="2:11" ht="15" thickBot="1" x14ac:dyDescent="0.4">
      <c r="B24" s="287"/>
      <c r="C24" s="244" t="s">
        <v>9</v>
      </c>
      <c r="D24" s="245" t="s">
        <v>12</v>
      </c>
      <c r="E24" s="246">
        <f t="shared" si="1"/>
        <v>0</v>
      </c>
      <c r="F24" s="247">
        <f t="shared" si="1"/>
        <v>0</v>
      </c>
      <c r="G24" s="247">
        <f t="shared" si="1"/>
        <v>0</v>
      </c>
      <c r="H24" s="247">
        <f t="shared" si="1"/>
        <v>0</v>
      </c>
      <c r="I24" s="247">
        <f t="shared" si="1"/>
        <v>0</v>
      </c>
      <c r="J24" s="247">
        <f t="shared" si="1"/>
        <v>0</v>
      </c>
      <c r="K24" s="248">
        <f t="shared" si="1"/>
        <v>0</v>
      </c>
    </row>
    <row r="25" spans="2:11" ht="15" thickBot="1" x14ac:dyDescent="0.4"/>
    <row r="26" spans="2:11" x14ac:dyDescent="0.35">
      <c r="B26" s="275"/>
      <c r="C26" s="276"/>
      <c r="D26" s="277"/>
      <c r="E26" s="271" t="s">
        <v>65</v>
      </c>
      <c r="F26" s="272"/>
      <c r="G26" s="272"/>
      <c r="H26" s="272"/>
      <c r="I26" s="272"/>
      <c r="J26" s="272"/>
      <c r="K26" s="273"/>
    </row>
    <row r="27" spans="2:11" ht="61.5" x14ac:dyDescent="0.35">
      <c r="B27" s="278"/>
      <c r="C27" s="279"/>
      <c r="D27" s="280"/>
      <c r="E27" s="137" t="s">
        <v>66</v>
      </c>
      <c r="F27" s="132" t="s">
        <v>67</v>
      </c>
      <c r="G27" s="132" t="s">
        <v>68</v>
      </c>
      <c r="H27" s="132" t="s">
        <v>69</v>
      </c>
      <c r="I27" s="132" t="s">
        <v>70</v>
      </c>
      <c r="J27" s="132" t="s">
        <v>71</v>
      </c>
      <c r="K27" s="134" t="s">
        <v>72</v>
      </c>
    </row>
    <row r="28" spans="2:11" x14ac:dyDescent="0.35">
      <c r="B28" s="278"/>
      <c r="C28" s="279"/>
      <c r="D28" s="280"/>
      <c r="E28" s="154">
        <v>0</v>
      </c>
      <c r="F28" s="155">
        <v>0.20833333333333334</v>
      </c>
      <c r="G28" s="155">
        <v>0.35416666666666669</v>
      </c>
      <c r="H28" s="155">
        <v>0.52083333333333337</v>
      </c>
      <c r="I28" s="155">
        <v>0.58333333333333337</v>
      </c>
      <c r="J28" s="155">
        <v>0.70833333333333337</v>
      </c>
      <c r="K28" s="156">
        <v>0.85416666666666663</v>
      </c>
    </row>
    <row r="29" spans="2:11" ht="15" thickBot="1" x14ac:dyDescent="0.4">
      <c r="B29" s="140" t="s">
        <v>8</v>
      </c>
      <c r="C29" s="141" t="s">
        <v>1</v>
      </c>
      <c r="D29" s="142" t="s">
        <v>39</v>
      </c>
      <c r="E29" s="157">
        <v>0.2076388888888889</v>
      </c>
      <c r="F29" s="158">
        <v>0.35347222222222219</v>
      </c>
      <c r="G29" s="158">
        <v>0.52013888888888882</v>
      </c>
      <c r="H29" s="158">
        <v>0.58263888888888882</v>
      </c>
      <c r="I29" s="158">
        <v>0.70763888888888893</v>
      </c>
      <c r="J29" s="158">
        <v>0.8534722222222223</v>
      </c>
      <c r="K29" s="159">
        <v>0.99930555555555556</v>
      </c>
    </row>
    <row r="30" spans="2:11" x14ac:dyDescent="0.35">
      <c r="B30" s="281" t="s">
        <v>13</v>
      </c>
      <c r="C30" s="133" t="s">
        <v>10</v>
      </c>
      <c r="D30" s="143" t="s">
        <v>11</v>
      </c>
      <c r="E30" s="169">
        <v>0</v>
      </c>
      <c r="F30" s="170">
        <v>2</v>
      </c>
      <c r="G30" s="170">
        <v>0</v>
      </c>
      <c r="H30" s="170">
        <v>0</v>
      </c>
      <c r="I30" s="170">
        <v>0</v>
      </c>
      <c r="J30" s="170">
        <v>0</v>
      </c>
      <c r="K30" s="171">
        <v>0</v>
      </c>
    </row>
    <row r="31" spans="2:11" x14ac:dyDescent="0.35">
      <c r="B31" s="282"/>
      <c r="C31" s="133" t="s">
        <v>10</v>
      </c>
      <c r="D31" s="144" t="s">
        <v>12</v>
      </c>
      <c r="E31" s="138">
        <v>0</v>
      </c>
      <c r="F31" s="133">
        <v>0</v>
      </c>
      <c r="G31" s="133">
        <v>0</v>
      </c>
      <c r="H31" s="133">
        <v>0</v>
      </c>
      <c r="I31" s="133">
        <v>0</v>
      </c>
      <c r="J31" s="133">
        <v>0</v>
      </c>
      <c r="K31" s="135">
        <v>0</v>
      </c>
    </row>
    <row r="32" spans="2:11" x14ac:dyDescent="0.35">
      <c r="B32" s="282" t="s">
        <v>16</v>
      </c>
      <c r="C32" s="133" t="s">
        <v>10</v>
      </c>
      <c r="D32" s="144" t="s">
        <v>11</v>
      </c>
      <c r="E32" s="138">
        <v>0</v>
      </c>
      <c r="F32" s="209">
        <v>2</v>
      </c>
      <c r="G32" s="209">
        <v>0</v>
      </c>
      <c r="H32" s="209">
        <v>0</v>
      </c>
      <c r="I32" s="209">
        <v>0</v>
      </c>
      <c r="J32" s="209">
        <v>0</v>
      </c>
      <c r="K32" s="210">
        <v>0</v>
      </c>
    </row>
    <row r="33" spans="2:11" x14ac:dyDescent="0.35">
      <c r="B33" s="282"/>
      <c r="C33" s="133" t="s">
        <v>10</v>
      </c>
      <c r="D33" s="144" t="s">
        <v>12</v>
      </c>
      <c r="E33" s="138">
        <v>0</v>
      </c>
      <c r="F33" s="133">
        <v>0</v>
      </c>
      <c r="G33" s="209">
        <v>0</v>
      </c>
      <c r="H33" s="209">
        <v>0</v>
      </c>
      <c r="I33" s="209">
        <v>0</v>
      </c>
      <c r="J33" s="209">
        <v>0</v>
      </c>
      <c r="K33" s="210">
        <v>0</v>
      </c>
    </row>
    <row r="34" spans="2:11" x14ac:dyDescent="0.35">
      <c r="B34" s="282" t="s">
        <v>73</v>
      </c>
      <c r="C34" s="133" t="s">
        <v>10</v>
      </c>
      <c r="D34" s="144" t="s">
        <v>11</v>
      </c>
      <c r="E34" s="172">
        <f>E32-E30</f>
        <v>0</v>
      </c>
      <c r="F34" s="173">
        <f t="shared" ref="F34:K34" si="2">F32-F30</f>
        <v>0</v>
      </c>
      <c r="G34" s="173">
        <f t="shared" si="2"/>
        <v>0</v>
      </c>
      <c r="H34" s="173">
        <f t="shared" si="2"/>
        <v>0</v>
      </c>
      <c r="I34" s="173">
        <f t="shared" si="2"/>
        <v>0</v>
      </c>
      <c r="J34" s="173">
        <f t="shared" si="2"/>
        <v>0</v>
      </c>
      <c r="K34" s="174">
        <f t="shared" si="2"/>
        <v>0</v>
      </c>
    </row>
    <row r="35" spans="2:11" ht="15" thickBot="1" x14ac:dyDescent="0.4">
      <c r="B35" s="283"/>
      <c r="C35" s="136" t="s">
        <v>10</v>
      </c>
      <c r="D35" s="145" t="s">
        <v>12</v>
      </c>
      <c r="E35" s="160">
        <f>E33-E31</f>
        <v>0</v>
      </c>
      <c r="F35" s="161">
        <f t="shared" ref="F35:K35" si="3">F33-F31</f>
        <v>0</v>
      </c>
      <c r="G35" s="161">
        <f t="shared" si="3"/>
        <v>0</v>
      </c>
      <c r="H35" s="161">
        <f t="shared" si="3"/>
        <v>0</v>
      </c>
      <c r="I35" s="161">
        <f t="shared" si="3"/>
        <v>0</v>
      </c>
      <c r="J35" s="161">
        <f t="shared" si="3"/>
        <v>0</v>
      </c>
      <c r="K35" s="162">
        <f t="shared" si="3"/>
        <v>0</v>
      </c>
    </row>
  </sheetData>
  <mergeCells count="15">
    <mergeCell ref="B26:D28"/>
    <mergeCell ref="E26:K26"/>
    <mergeCell ref="B30:B31"/>
    <mergeCell ref="B32:B33"/>
    <mergeCell ref="B34:B35"/>
    <mergeCell ref="B8:B9"/>
    <mergeCell ref="B10:B11"/>
    <mergeCell ref="B12:B13"/>
    <mergeCell ref="B4:D6"/>
    <mergeCell ref="E4:K4"/>
    <mergeCell ref="B15:D17"/>
    <mergeCell ref="E15:K15"/>
    <mergeCell ref="B19:B20"/>
    <mergeCell ref="B21:B22"/>
    <mergeCell ref="B23:B24"/>
  </mergeCells>
  <phoneticPr fontId="17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16972BD-35A6-4C60-B6D6-9B7C0DACAE2C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2.xml><?xml version="1.0" encoding="utf-8"?>
<ds:datastoreItem xmlns:ds="http://schemas.openxmlformats.org/officeDocument/2006/customXml" ds:itemID="{0D9B1B3B-F340-42A0-913C-46CD4C97A5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BA1F44-19FF-4AA3-81B0-1499F33613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22</vt:i4>
      </vt:variant>
    </vt:vector>
  </HeadingPairs>
  <TitlesOfParts>
    <vt:vector size="22" baseType="lpstr">
      <vt:lpstr>1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18-19</vt:lpstr>
      <vt:lpstr>20</vt:lpstr>
      <vt:lpstr>21</vt:lpstr>
      <vt:lpstr>22</vt:lpstr>
      <vt:lpstr>23</vt:lpstr>
      <vt:lpstr>24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Benjamin Ismael Nieto Muñoz</dc:creator>
  <cp:keywords/>
  <dc:description/>
  <cp:lastModifiedBy>Emilio Casas</cp:lastModifiedBy>
  <cp:revision/>
  <dcterms:created xsi:type="dcterms:W3CDTF">2021-09-06T23:59:50Z</dcterms:created>
  <dcterms:modified xsi:type="dcterms:W3CDTF">2025-11-03T15:20:49Z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